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773\Documents\基礎調査\"/>
    </mc:Choice>
  </mc:AlternateContent>
  <bookViews>
    <workbookView xWindow="-23910" yWindow="-120" windowWidth="29040" windowHeight="15840" tabRatio="947" activeTab="4"/>
  </bookViews>
  <sheets>
    <sheet name="表11-1-1 建物利用別現況（建物用途）集計表" sheetId="9" r:id="rId1"/>
    <sheet name="11-1-1 建物利用別現況（建物構造と階数） 集計表" sheetId="8" r:id="rId2"/>
    <sheet name="表11-1-1 建物利用別現況（建築年別）集計表" sheetId="7" r:id="rId3"/>
    <sheet name="表11-1-1 建物利用別現況（建物高さ） 集計表" sheetId="14" r:id="rId4"/>
    <sheet name="表15-4 地区別新築状況（集計表）" sheetId="10" r:id="rId5"/>
  </sheets>
  <definedNames>
    <definedName name="_xlnm.Print_Area" localSheetId="0">'表11-1-1 建物利用別現況（建物用途）集計表'!$A$1:$U$50</definedName>
    <definedName name="_xlnm.Print_Titles" localSheetId="1">'11-1-1 建物利用別現況（建物構造と階数） 集計表'!$1:$3</definedName>
    <definedName name="_xlnm.Print_Titles" localSheetId="2">'表11-1-1 建物利用別現況（建築年別）集計表'!$1:$1</definedName>
    <definedName name="_xlnm.Print_Titles" localSheetId="3">'表11-1-1 建物利用別現況（建物高さ） 集計表'!$1:$3</definedName>
    <definedName name="_xlnm.Print_Titles" localSheetId="0">'表11-1-1 建物利用別現況（建物用途）集計表'!$A:$C,'表11-1-1 建物利用別現況（建物用途）集計表'!$1:$4</definedName>
    <definedName name="senbikikubun">#REF!</definedName>
    <definedName name="ポイントあり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9" i="10" l="1"/>
  <c r="R9" i="10"/>
  <c r="Q9" i="10"/>
  <c r="I7" i="14" l="1"/>
  <c r="R8" i="7"/>
  <c r="Q8" i="7"/>
  <c r="P8" i="7"/>
  <c r="S7" i="8"/>
  <c r="R7" i="8"/>
  <c r="G7" i="8"/>
  <c r="D50" i="9" l="1"/>
  <c r="E50" i="9"/>
  <c r="F50" i="9"/>
  <c r="G50" i="9"/>
  <c r="H50" i="9"/>
  <c r="I50" i="9"/>
  <c r="J50" i="9"/>
  <c r="K50" i="9"/>
  <c r="L50" i="9"/>
  <c r="T43" i="9"/>
  <c r="U43" i="9"/>
  <c r="S43" i="9"/>
  <c r="N50" i="9" l="1"/>
  <c r="O50" i="9"/>
  <c r="M50" i="9"/>
  <c r="H7" i="10" l="1"/>
  <c r="I7" i="10"/>
  <c r="J7" i="10"/>
  <c r="K7" i="10"/>
  <c r="L7" i="10"/>
  <c r="M7" i="10"/>
  <c r="N7" i="10"/>
  <c r="O7" i="10"/>
  <c r="P7" i="10"/>
  <c r="Q7" i="10"/>
  <c r="E7" i="10"/>
  <c r="G7" i="10"/>
  <c r="F7" i="10"/>
  <c r="I5" i="14" l="1"/>
  <c r="I4" i="14"/>
  <c r="I7" i="7"/>
  <c r="H7" i="7"/>
  <c r="G7" i="7"/>
  <c r="F7" i="7"/>
  <c r="E7" i="7"/>
  <c r="D7" i="7"/>
  <c r="R5" i="7"/>
  <c r="P5" i="7"/>
  <c r="D6" i="8"/>
  <c r="D7" i="9"/>
  <c r="Q6" i="10"/>
  <c r="Q5" i="10"/>
  <c r="Q4" i="10"/>
  <c r="P8" i="10"/>
  <c r="O8" i="10"/>
  <c r="N8" i="10"/>
  <c r="M8" i="10"/>
  <c r="L8" i="10"/>
  <c r="K8" i="10"/>
  <c r="J8" i="10"/>
  <c r="I8" i="10"/>
  <c r="H8" i="10"/>
  <c r="G8" i="10"/>
  <c r="F8" i="10"/>
  <c r="E8" i="10"/>
  <c r="S40" i="9"/>
  <c r="L48" i="9"/>
  <c r="K48" i="9"/>
  <c r="L47" i="9"/>
  <c r="K47" i="9"/>
  <c r="J48" i="9"/>
  <c r="J47" i="9"/>
  <c r="I48" i="9"/>
  <c r="H48" i="9"/>
  <c r="I47" i="9"/>
  <c r="H47" i="9"/>
  <c r="G48" i="9"/>
  <c r="G47" i="9"/>
  <c r="F48" i="9"/>
  <c r="E48" i="9"/>
  <c r="F47" i="9"/>
  <c r="E47" i="9"/>
  <c r="D48" i="9"/>
  <c r="D47" i="9"/>
  <c r="U41" i="9"/>
  <c r="T41" i="9"/>
  <c r="U40" i="9"/>
  <c r="T40" i="9"/>
  <c r="S41" i="9"/>
  <c r="G6" i="14"/>
  <c r="H6" i="14"/>
  <c r="F6" i="14"/>
  <c r="E6" i="14"/>
  <c r="D6" i="14"/>
  <c r="O42" i="9"/>
  <c r="N42" i="9"/>
  <c r="M42" i="9"/>
  <c r="L42" i="9"/>
  <c r="K42" i="9"/>
  <c r="J42" i="9"/>
  <c r="U35" i="9"/>
  <c r="T35" i="9"/>
  <c r="S35" i="9"/>
  <c r="I28" i="9"/>
  <c r="H28" i="9"/>
  <c r="G28" i="9"/>
  <c r="L14" i="9"/>
  <c r="K14" i="9"/>
  <c r="J14" i="9"/>
  <c r="U14" i="9"/>
  <c r="T14" i="9"/>
  <c r="S14" i="9"/>
  <c r="O28" i="9"/>
  <c r="N28" i="9"/>
  <c r="M28" i="9"/>
  <c r="L28" i="9"/>
  <c r="K28" i="9"/>
  <c r="J28" i="9"/>
  <c r="S6" i="10"/>
  <c r="R6" i="10"/>
  <c r="S5" i="10"/>
  <c r="R5" i="10"/>
  <c r="S4" i="10"/>
  <c r="R4" i="10"/>
  <c r="I6" i="8"/>
  <c r="J6" i="8"/>
  <c r="K6" i="8"/>
  <c r="L6" i="8"/>
  <c r="M6" i="8"/>
  <c r="N6" i="8"/>
  <c r="O6" i="8"/>
  <c r="P6" i="8"/>
  <c r="Q6" i="8"/>
  <c r="H6" i="8"/>
  <c r="F6" i="8"/>
  <c r="E6" i="8"/>
  <c r="G5" i="8"/>
  <c r="G4" i="8"/>
  <c r="R5" i="8"/>
  <c r="R4" i="8"/>
  <c r="R42" i="9"/>
  <c r="Q42" i="9"/>
  <c r="P42" i="9"/>
  <c r="I42" i="9"/>
  <c r="H42" i="9"/>
  <c r="G42" i="9"/>
  <c r="F42" i="9"/>
  <c r="E42" i="9"/>
  <c r="D42" i="9"/>
  <c r="R35" i="9"/>
  <c r="Q35" i="9"/>
  <c r="P35" i="9"/>
  <c r="O35" i="9"/>
  <c r="N35" i="9"/>
  <c r="M35" i="9"/>
  <c r="L35" i="9"/>
  <c r="K35" i="9"/>
  <c r="J35" i="9"/>
  <c r="I35" i="9"/>
  <c r="H35" i="9"/>
  <c r="G35" i="9"/>
  <c r="F35" i="9"/>
  <c r="E35" i="9"/>
  <c r="D35" i="9"/>
  <c r="U28" i="9"/>
  <c r="T28" i="9"/>
  <c r="S28" i="9"/>
  <c r="R28" i="9"/>
  <c r="Q28" i="9"/>
  <c r="P28" i="9"/>
  <c r="F28" i="9"/>
  <c r="E28" i="9"/>
  <c r="D28" i="9"/>
  <c r="G21" i="9"/>
  <c r="F21" i="9"/>
  <c r="E21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D21" i="9"/>
  <c r="R14" i="9"/>
  <c r="Q14" i="9"/>
  <c r="P14" i="9"/>
  <c r="O14" i="9"/>
  <c r="N14" i="9"/>
  <c r="M14" i="9"/>
  <c r="I14" i="9"/>
  <c r="H14" i="9"/>
  <c r="G14" i="9"/>
  <c r="F14" i="9"/>
  <c r="E14" i="9"/>
  <c r="D14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R6" i="7"/>
  <c r="Q6" i="7"/>
  <c r="Q5" i="7"/>
  <c r="P6" i="7"/>
  <c r="O7" i="7"/>
  <c r="N7" i="7"/>
  <c r="M7" i="7"/>
  <c r="L7" i="7"/>
  <c r="K7" i="7"/>
  <c r="J7" i="7"/>
  <c r="I6" i="14" l="1"/>
  <c r="I49" i="9"/>
  <c r="T42" i="9"/>
  <c r="L49" i="9"/>
  <c r="G49" i="9"/>
  <c r="S42" i="9"/>
  <c r="O48" i="9"/>
  <c r="G6" i="8"/>
  <c r="R7" i="7"/>
  <c r="Q7" i="7"/>
  <c r="S7" i="10"/>
  <c r="S8" i="10" s="1"/>
  <c r="K49" i="9"/>
  <c r="J49" i="9"/>
  <c r="M48" i="9"/>
  <c r="U42" i="9"/>
  <c r="O47" i="9"/>
  <c r="N48" i="9"/>
  <c r="F49" i="9"/>
  <c r="E49" i="9"/>
  <c r="S4" i="8"/>
  <c r="R6" i="8"/>
  <c r="S6" i="8" s="1"/>
  <c r="S5" i="8"/>
  <c r="P7" i="7"/>
  <c r="R7" i="10"/>
  <c r="R8" i="10" s="1"/>
  <c r="Q8" i="10"/>
  <c r="M47" i="9"/>
  <c r="D49" i="9"/>
  <c r="N47" i="9"/>
  <c r="H49" i="9"/>
  <c r="M49" i="9" l="1"/>
  <c r="O49" i="9"/>
  <c r="N49" i="9"/>
</calcChain>
</file>

<file path=xl/comments1.xml><?xml version="1.0" encoding="utf-8"?>
<comments xmlns="http://schemas.openxmlformats.org/spreadsheetml/2006/main">
  <authors>
    <author>002547</author>
  </authors>
  <commentList>
    <comment ref="E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</t>
        </r>
      </text>
    </comment>
    <comment ref="F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小数点第2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</t>
        </r>
      </text>
    </comment>
    <comment ref="I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小数点第2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</t>
        </r>
      </text>
    </comment>
    <comment ref="L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小数点第2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N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</t>
        </r>
      </text>
    </comment>
    <comment ref="O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小数点第2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</t>
        </r>
      </text>
    </comment>
    <comment ref="R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小数点第2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T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</t>
        </r>
      </text>
    </comment>
    <comment ref="U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小数点第2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E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</t>
        </r>
      </text>
    </comment>
    <comment ref="F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小数点第2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</t>
        </r>
      </text>
    </comment>
    <comment ref="I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小数点第2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</t>
        </r>
      </text>
    </comment>
    <comment ref="L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小数点第2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N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</t>
        </r>
      </text>
    </comment>
    <comment ref="O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小数点第2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</t>
        </r>
      </text>
    </comment>
    <comment ref="R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小数点第2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T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</t>
        </r>
      </text>
    </comment>
    <comment ref="U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小数点第2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E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</t>
        </r>
      </text>
    </comment>
    <comment ref="F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小数点第2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</t>
        </r>
      </text>
    </comment>
    <comment ref="I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小数点第2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</t>
        </r>
      </text>
    </comment>
    <comment ref="L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小数点第2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N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</t>
        </r>
      </text>
    </comment>
    <comment ref="O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小数点第2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</t>
        </r>
      </text>
    </comment>
    <comment ref="R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小数点第2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T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</t>
        </r>
      </text>
    </comment>
    <comment ref="U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小数点第2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E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</t>
        </r>
      </text>
    </comment>
    <comment ref="F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小数点第2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</t>
        </r>
      </text>
    </comment>
    <comment ref="I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小数点第2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</t>
        </r>
      </text>
    </comment>
    <comment ref="L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小数点第2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N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</t>
        </r>
      </text>
    </comment>
    <comment ref="O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小数点第2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</t>
        </r>
      </text>
    </comment>
    <comment ref="R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小数点第2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T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</t>
        </r>
      </text>
    </comment>
    <comment ref="U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小数点第2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E3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</t>
        </r>
      </text>
    </comment>
    <comment ref="F3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小数点第2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3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</t>
        </r>
      </text>
    </comment>
    <comment ref="I3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小数点第2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3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</t>
        </r>
      </text>
    </comment>
    <comment ref="L3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小数点第2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N3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</t>
        </r>
      </text>
    </comment>
    <comment ref="O3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小数点第2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3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</t>
        </r>
      </text>
    </comment>
    <comment ref="R3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小数点第2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T3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</t>
        </r>
      </text>
    </comment>
    <comment ref="U3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小数点第2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E3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</t>
        </r>
      </text>
    </comment>
    <comment ref="F3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小数点第2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3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</t>
        </r>
      </text>
    </comment>
    <comment ref="I3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小数点第2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3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</t>
        </r>
      </text>
    </comment>
    <comment ref="L3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小数点第2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N3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</t>
        </r>
      </text>
    </comment>
    <comment ref="O3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小数点第2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3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</t>
        </r>
      </text>
    </comment>
    <comment ref="R3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小数点第2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T3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</t>
        </r>
      </text>
    </comment>
    <comment ref="U3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小数点第2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E4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</t>
        </r>
      </text>
    </comment>
    <comment ref="F4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小数点第2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4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</t>
        </r>
      </text>
    </comment>
    <comment ref="I4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小数点第2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4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</t>
        </r>
      </text>
    </comment>
    <comment ref="L4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小数点第2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N4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</t>
        </r>
      </text>
    </comment>
    <comment ref="O4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小数点第2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002547</author>
  </authors>
  <commentList>
    <comment ref="E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小数第2位</t>
        </r>
      </text>
    </comment>
    <comment ref="F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小数第2位</t>
        </r>
      </text>
    </comment>
    <comment ref="H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小数第2位</t>
        </r>
      </text>
    </comment>
    <comment ref="I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小数第2位</t>
        </r>
      </text>
    </comment>
    <comment ref="K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小数第2位</t>
        </r>
      </text>
    </comment>
    <comment ref="L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小数第2位</t>
        </r>
      </text>
    </comment>
    <comment ref="N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小数第2位</t>
        </r>
      </text>
    </comment>
    <comment ref="O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小数第2位</t>
        </r>
      </text>
    </comment>
    <comment ref="Q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小数第2位</t>
        </r>
      </text>
    </comment>
    <comment ref="R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小数第2位</t>
        </r>
      </text>
    </comment>
  </commentList>
</comments>
</file>

<file path=xl/comments3.xml><?xml version="1.0" encoding="utf-8"?>
<comments xmlns="http://schemas.openxmlformats.org/spreadsheetml/2006/main">
  <authors>
    <author>002547</author>
  </authors>
  <commentList>
    <comment ref="F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</t>
        </r>
      </text>
    </comment>
    <comment ref="G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</t>
        </r>
      </text>
    </comment>
    <comment ref="J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L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</t>
        </r>
      </text>
    </comment>
    <comment ref="M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O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</t>
        </r>
      </text>
    </comment>
    <comment ref="P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R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</t>
        </r>
      </text>
    </comment>
    <comment ref="S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<sst xmlns="http://schemas.openxmlformats.org/spreadsheetml/2006/main" count="318" uniqueCount="114">
  <si>
    <t>市町村名</t>
  </si>
  <si>
    <t>区分</t>
    <rPh sb="0" eb="2">
      <t>クブン</t>
    </rPh>
    <phoneticPr fontId="4"/>
  </si>
  <si>
    <t>合計</t>
    <rPh sb="0" eb="2">
      <t>ゴウケイ</t>
    </rPh>
    <phoneticPr fontId="4"/>
  </si>
  <si>
    <t>非木造</t>
  </si>
  <si>
    <t>木造</t>
  </si>
  <si>
    <t>総数</t>
  </si>
  <si>
    <t>平屋</t>
  </si>
  <si>
    <t>2階</t>
  </si>
  <si>
    <t>3階</t>
  </si>
  <si>
    <t>4階</t>
  </si>
  <si>
    <t>5階</t>
  </si>
  <si>
    <t>6階</t>
  </si>
  <si>
    <t>7階</t>
  </si>
  <si>
    <t>8階</t>
  </si>
  <si>
    <t>9階</t>
  </si>
  <si>
    <t>市町村コード</t>
    <phoneticPr fontId="4"/>
  </si>
  <si>
    <t>計</t>
    <rPh sb="0" eb="1">
      <t>ケイ</t>
    </rPh>
    <phoneticPr fontId="4"/>
  </si>
  <si>
    <t>棟数</t>
  </si>
  <si>
    <t>商業施設</t>
    <rPh sb="0" eb="2">
      <t>ショウギョウ</t>
    </rPh>
    <rPh sb="2" eb="4">
      <t>シセツ</t>
    </rPh>
    <phoneticPr fontId="4"/>
  </si>
  <si>
    <t>娯楽施設</t>
    <rPh sb="0" eb="2">
      <t>ゴラク</t>
    </rPh>
    <rPh sb="2" eb="4">
      <t>シセツ</t>
    </rPh>
    <phoneticPr fontId="4"/>
  </si>
  <si>
    <t>遊戯施設</t>
    <rPh sb="0" eb="2">
      <t>ユウギ</t>
    </rPh>
    <rPh sb="2" eb="4">
      <t>シセツ</t>
    </rPh>
    <phoneticPr fontId="4"/>
  </si>
  <si>
    <t>文教厚生施設</t>
    <rPh sb="0" eb="2">
      <t>ブンキョウ</t>
    </rPh>
    <rPh sb="2" eb="4">
      <t>コウセイ</t>
    </rPh>
    <rPh sb="4" eb="6">
      <t>シセツ</t>
    </rPh>
    <phoneticPr fontId="4"/>
  </si>
  <si>
    <t>運輸倉庫施設</t>
    <rPh sb="0" eb="2">
      <t>ウンユ</t>
    </rPh>
    <rPh sb="2" eb="4">
      <t>ソウコ</t>
    </rPh>
    <rPh sb="4" eb="6">
      <t>シセツ</t>
    </rPh>
    <phoneticPr fontId="4"/>
  </si>
  <si>
    <t>ｻｰﾋﾞｽ工業施設</t>
    <rPh sb="5" eb="7">
      <t>コウギョウ</t>
    </rPh>
    <rPh sb="7" eb="9">
      <t>シセツ</t>
    </rPh>
    <phoneticPr fontId="4"/>
  </si>
  <si>
    <t>危険物貯蔵・処理施設</t>
    <rPh sb="0" eb="3">
      <t>キケンブツ</t>
    </rPh>
    <rPh sb="3" eb="5">
      <t>チョゾウ</t>
    </rPh>
    <rPh sb="6" eb="8">
      <t>ショリ</t>
    </rPh>
    <rPh sb="8" eb="10">
      <t>シセツ</t>
    </rPh>
    <phoneticPr fontId="4"/>
  </si>
  <si>
    <t>総数</t>
    <rPh sb="0" eb="2">
      <t>ソウスウ</t>
    </rPh>
    <phoneticPr fontId="4"/>
  </si>
  <si>
    <t>棟数</t>
    <rPh sb="0" eb="2">
      <t>ムネスウ</t>
    </rPh>
    <phoneticPr fontId="4"/>
  </si>
  <si>
    <t>商業系用途合計</t>
    <rPh sb="0" eb="3">
      <t>ショウギョウケイ</t>
    </rPh>
    <rPh sb="3" eb="5">
      <t>ヨウト</t>
    </rPh>
    <rPh sb="5" eb="7">
      <t>ゴウケイ</t>
    </rPh>
    <phoneticPr fontId="4"/>
  </si>
  <si>
    <t>住居系用途合計</t>
    <rPh sb="0" eb="2">
      <t>ジュウキョ</t>
    </rPh>
    <rPh sb="2" eb="3">
      <t>ケイ</t>
    </rPh>
    <rPh sb="3" eb="5">
      <t>ヨウト</t>
    </rPh>
    <rPh sb="5" eb="7">
      <t>ゴウケイ</t>
    </rPh>
    <phoneticPr fontId="4"/>
  </si>
  <si>
    <t>公共系用途合計</t>
    <rPh sb="0" eb="2">
      <t>コウキョウ</t>
    </rPh>
    <rPh sb="2" eb="3">
      <t>ケイ</t>
    </rPh>
    <rPh sb="3" eb="5">
      <t>ヨウト</t>
    </rPh>
    <rPh sb="5" eb="7">
      <t>ゴウケイ</t>
    </rPh>
    <phoneticPr fontId="4"/>
  </si>
  <si>
    <t>工業系用途合計</t>
    <rPh sb="0" eb="1">
      <t>コウ</t>
    </rPh>
    <rPh sb="1" eb="2">
      <t>ギョウ</t>
    </rPh>
    <rPh sb="2" eb="3">
      <t>ケイ</t>
    </rPh>
    <rPh sb="3" eb="5">
      <t>ヨウト</t>
    </rPh>
    <rPh sb="5" eb="7">
      <t>ゴウケイ</t>
    </rPh>
    <phoneticPr fontId="4"/>
  </si>
  <si>
    <t>不明</t>
    <rPh sb="0" eb="2">
      <t>フメイ</t>
    </rPh>
    <phoneticPr fontId="4"/>
  </si>
  <si>
    <t>市町村コード</t>
    <phoneticPr fontId="4"/>
  </si>
  <si>
    <t>表11-1-1 建物利用別現況（建築年代別）集計表</t>
    <rPh sb="0" eb="1">
      <t>ヒョウ</t>
    </rPh>
    <rPh sb="8" eb="10">
      <t>タテモノ</t>
    </rPh>
    <rPh sb="10" eb="12">
      <t>リヨウ</t>
    </rPh>
    <rPh sb="12" eb="13">
      <t>ベツ</t>
    </rPh>
    <rPh sb="13" eb="15">
      <t>ゲンキョウ</t>
    </rPh>
    <rPh sb="16" eb="18">
      <t>ケンチク</t>
    </rPh>
    <rPh sb="18" eb="21">
      <t>ネンダイベツ</t>
    </rPh>
    <rPh sb="22" eb="24">
      <t>シュウケイ</t>
    </rPh>
    <rPh sb="24" eb="25">
      <t>ヒョウ</t>
    </rPh>
    <phoneticPr fontId="4"/>
  </si>
  <si>
    <t>表11-1-1 建物利用別現況（建物構造と階数）集計表</t>
    <rPh sb="0" eb="1">
      <t>ヒョウ</t>
    </rPh>
    <rPh sb="8" eb="10">
      <t>タテモノ</t>
    </rPh>
    <rPh sb="10" eb="12">
      <t>リヨウ</t>
    </rPh>
    <rPh sb="12" eb="13">
      <t>ベツ</t>
    </rPh>
    <rPh sb="13" eb="15">
      <t>ゲンキョウ</t>
    </rPh>
    <rPh sb="16" eb="18">
      <t>タテモノ</t>
    </rPh>
    <rPh sb="18" eb="20">
      <t>コウゾウ</t>
    </rPh>
    <rPh sb="21" eb="23">
      <t>カイスウ</t>
    </rPh>
    <phoneticPr fontId="4"/>
  </si>
  <si>
    <t>市町村名</t>
    <phoneticPr fontId="4"/>
  </si>
  <si>
    <t>表11-1-1 建物利用別現況（建物用途）集計表</t>
    <rPh sb="0" eb="1">
      <t>ヒョウ</t>
    </rPh>
    <rPh sb="8" eb="10">
      <t>タテモノ</t>
    </rPh>
    <rPh sb="10" eb="12">
      <t>リヨウ</t>
    </rPh>
    <rPh sb="12" eb="13">
      <t>ベツ</t>
    </rPh>
    <rPh sb="13" eb="15">
      <t>ゲンキョウ</t>
    </rPh>
    <rPh sb="16" eb="18">
      <t>タテモノ</t>
    </rPh>
    <rPh sb="18" eb="20">
      <t>ヨウト</t>
    </rPh>
    <phoneticPr fontId="4"/>
  </si>
  <si>
    <t>市街化区域</t>
    <phoneticPr fontId="4"/>
  </si>
  <si>
    <t>市街化想定区域</t>
    <phoneticPr fontId="4"/>
  </si>
  <si>
    <t>建築面積(㎡)</t>
    <rPh sb="0" eb="2">
      <t>ケンチク</t>
    </rPh>
    <rPh sb="2" eb="4">
      <t>メンセキ</t>
    </rPh>
    <phoneticPr fontId="4"/>
  </si>
  <si>
    <t>延床面積(㎡)</t>
    <rPh sb="0" eb="1">
      <t>ノベ</t>
    </rPh>
    <rPh sb="1" eb="2">
      <t>ユカ</t>
    </rPh>
    <rPh sb="2" eb="4">
      <t>メンセキ</t>
    </rPh>
    <phoneticPr fontId="4"/>
  </si>
  <si>
    <t>1 業務施設</t>
    <rPh sb="2" eb="4">
      <t>ギョウム</t>
    </rPh>
    <rPh sb="4" eb="6">
      <t>シセツ</t>
    </rPh>
    <phoneticPr fontId="4"/>
  </si>
  <si>
    <t>2-1 商業施設(A)</t>
    <rPh sb="4" eb="6">
      <t>ショウギョウ</t>
    </rPh>
    <rPh sb="6" eb="8">
      <t>シセツ</t>
    </rPh>
    <phoneticPr fontId="4"/>
  </si>
  <si>
    <t>2-2 商業施設(B)</t>
    <rPh sb="4" eb="6">
      <t>ショウギョウ</t>
    </rPh>
    <rPh sb="6" eb="8">
      <t>シセツ</t>
    </rPh>
    <phoneticPr fontId="4"/>
  </si>
  <si>
    <t>2-3 商業施設(C)</t>
    <rPh sb="4" eb="6">
      <t>ショウギョウ</t>
    </rPh>
    <rPh sb="6" eb="8">
      <t>シセツ</t>
    </rPh>
    <phoneticPr fontId="4"/>
  </si>
  <si>
    <t>3 宿泊施設</t>
    <rPh sb="2" eb="4">
      <t>シュクハク</t>
    </rPh>
    <rPh sb="4" eb="6">
      <t>シセツ</t>
    </rPh>
    <phoneticPr fontId="4"/>
  </si>
  <si>
    <t>4-1 娯楽施設(A)</t>
    <rPh sb="4" eb="6">
      <t>ゴラク</t>
    </rPh>
    <rPh sb="6" eb="8">
      <t>シセツ</t>
    </rPh>
    <phoneticPr fontId="4"/>
  </si>
  <si>
    <t>6 商業系用途複合施設</t>
    <rPh sb="2" eb="5">
      <t>ショウギョウケイ</t>
    </rPh>
    <rPh sb="5" eb="7">
      <t>ヨウト</t>
    </rPh>
    <rPh sb="7" eb="9">
      <t>フクゴウ</t>
    </rPh>
    <rPh sb="9" eb="11">
      <t>シセツ</t>
    </rPh>
    <phoneticPr fontId="4"/>
  </si>
  <si>
    <t>5-2 遊戯施設(B)</t>
    <rPh sb="4" eb="6">
      <t>ユウギ</t>
    </rPh>
    <rPh sb="6" eb="8">
      <t>シセツ</t>
    </rPh>
    <phoneticPr fontId="4"/>
  </si>
  <si>
    <t>5-1 遊戯施設(A)</t>
    <rPh sb="4" eb="6">
      <t>ユウギ</t>
    </rPh>
    <rPh sb="6" eb="8">
      <t>シセツ</t>
    </rPh>
    <phoneticPr fontId="4"/>
  </si>
  <si>
    <t>4-3 娯楽施設(C)</t>
    <rPh sb="4" eb="6">
      <t>ゴラク</t>
    </rPh>
    <rPh sb="6" eb="8">
      <t>シセツ</t>
    </rPh>
    <phoneticPr fontId="4"/>
  </si>
  <si>
    <t>4-2 娯楽施設(B)</t>
    <rPh sb="4" eb="6">
      <t>ゴラク</t>
    </rPh>
    <rPh sb="6" eb="8">
      <t>シセツ</t>
    </rPh>
    <phoneticPr fontId="4"/>
  </si>
  <si>
    <t>11 作業所併用住宅</t>
    <rPh sb="3" eb="6">
      <t>サギョウショ</t>
    </rPh>
    <rPh sb="6" eb="8">
      <t>ヘイヨウ</t>
    </rPh>
    <rPh sb="8" eb="10">
      <t>ジュウタク</t>
    </rPh>
    <phoneticPr fontId="4"/>
  </si>
  <si>
    <t>7 住宅</t>
    <rPh sb="2" eb="4">
      <t>ジュウタク</t>
    </rPh>
    <phoneticPr fontId="4"/>
  </si>
  <si>
    <t>8 共同住宅</t>
    <rPh sb="2" eb="4">
      <t>キョウドウ</t>
    </rPh>
    <rPh sb="4" eb="6">
      <t>ジュウタク</t>
    </rPh>
    <phoneticPr fontId="4"/>
  </si>
  <si>
    <t>12 官公庁施設</t>
    <rPh sb="3" eb="6">
      <t>カンコウチョウ</t>
    </rPh>
    <rPh sb="6" eb="8">
      <t>シセツ</t>
    </rPh>
    <phoneticPr fontId="4"/>
  </si>
  <si>
    <t>13-1 文教厚生施設(A)</t>
    <rPh sb="5" eb="7">
      <t>ブンキョウ</t>
    </rPh>
    <rPh sb="7" eb="9">
      <t>コウセイ</t>
    </rPh>
    <rPh sb="9" eb="11">
      <t>シセツ</t>
    </rPh>
    <phoneticPr fontId="4"/>
  </si>
  <si>
    <t>13-2 文教厚生施設(B)</t>
    <rPh sb="5" eb="7">
      <t>ブンキョウ</t>
    </rPh>
    <rPh sb="7" eb="9">
      <t>コウセイ</t>
    </rPh>
    <rPh sb="9" eb="11">
      <t>シセツ</t>
    </rPh>
    <phoneticPr fontId="4"/>
  </si>
  <si>
    <t>17-2 ｻｰﾋﾞｽ工業施設(B)</t>
    <rPh sb="10" eb="12">
      <t>コウギョウ</t>
    </rPh>
    <rPh sb="12" eb="14">
      <t>シセツ</t>
    </rPh>
    <phoneticPr fontId="4"/>
  </si>
  <si>
    <t>17-1 ｻｰﾋﾞｽ工業施設(A)</t>
    <rPh sb="10" eb="12">
      <t>コウギョウ</t>
    </rPh>
    <rPh sb="12" eb="14">
      <t>シセツ</t>
    </rPh>
    <phoneticPr fontId="4"/>
  </si>
  <si>
    <t>16 軽工業施設</t>
    <rPh sb="3" eb="4">
      <t>ケイ</t>
    </rPh>
    <rPh sb="4" eb="6">
      <t>コウギョウ</t>
    </rPh>
    <rPh sb="6" eb="8">
      <t>シセツ</t>
    </rPh>
    <phoneticPr fontId="4"/>
  </si>
  <si>
    <t>15 重工業施設</t>
    <rPh sb="3" eb="4">
      <t>ジュウ</t>
    </rPh>
    <rPh sb="4" eb="6">
      <t>コウギョウ</t>
    </rPh>
    <rPh sb="6" eb="8">
      <t>シセツ</t>
    </rPh>
    <phoneticPr fontId="4"/>
  </si>
  <si>
    <t>14-2 運輸倉庫施設(B)</t>
    <rPh sb="5" eb="7">
      <t>ウンユ</t>
    </rPh>
    <rPh sb="7" eb="9">
      <t>ソウコ</t>
    </rPh>
    <rPh sb="9" eb="11">
      <t>シセツ</t>
    </rPh>
    <phoneticPr fontId="4"/>
  </si>
  <si>
    <t>14-1 運輸倉庫施設(A)</t>
    <rPh sb="5" eb="7">
      <t>ウンユ</t>
    </rPh>
    <rPh sb="7" eb="9">
      <t>ソウコ</t>
    </rPh>
    <rPh sb="9" eb="11">
      <t>シセツ</t>
    </rPh>
    <phoneticPr fontId="4"/>
  </si>
  <si>
    <t>18 家内工業施設</t>
    <rPh sb="3" eb="5">
      <t>カナイ</t>
    </rPh>
    <rPh sb="5" eb="7">
      <t>コウギョウ</t>
    </rPh>
    <rPh sb="7" eb="9">
      <t>シセツ</t>
    </rPh>
    <phoneticPr fontId="4"/>
  </si>
  <si>
    <t>19-1 危険物貯蔵・処理施設(A)</t>
    <rPh sb="5" eb="8">
      <t>キケンブツ</t>
    </rPh>
    <rPh sb="8" eb="10">
      <t>チョゾウ</t>
    </rPh>
    <rPh sb="11" eb="13">
      <t>ショリ</t>
    </rPh>
    <rPh sb="13" eb="15">
      <t>シセツ</t>
    </rPh>
    <phoneticPr fontId="4"/>
  </si>
  <si>
    <t>19-2 危険物貯蔵・処理施設(B)</t>
    <rPh sb="5" eb="8">
      <t>キケンブツ</t>
    </rPh>
    <rPh sb="8" eb="10">
      <t>チョゾウ</t>
    </rPh>
    <rPh sb="11" eb="13">
      <t>ショリ</t>
    </rPh>
    <rPh sb="13" eb="15">
      <t>シセツ</t>
    </rPh>
    <phoneticPr fontId="4"/>
  </si>
  <si>
    <t>20 農林漁業用施設</t>
    <rPh sb="3" eb="5">
      <t>ノウリン</t>
    </rPh>
    <rPh sb="5" eb="8">
      <t>ギョギョウヨウ</t>
    </rPh>
    <rPh sb="8" eb="10">
      <t>シセツ</t>
    </rPh>
    <phoneticPr fontId="4"/>
  </si>
  <si>
    <t>市街化区域</t>
    <phoneticPr fontId="4"/>
  </si>
  <si>
    <t>市街化想定区域</t>
    <phoneticPr fontId="4"/>
  </si>
  <si>
    <t>10階以上</t>
    <phoneticPr fontId="4"/>
  </si>
  <si>
    <t>市町村コード</t>
    <phoneticPr fontId="4"/>
  </si>
  <si>
    <t>3階以上</t>
    <phoneticPr fontId="4"/>
  </si>
  <si>
    <t>昭和45年以前</t>
    <phoneticPr fontId="4"/>
  </si>
  <si>
    <t>昭和46年～昭和56年</t>
    <phoneticPr fontId="4"/>
  </si>
  <si>
    <t>昭和57年以降</t>
    <phoneticPr fontId="4"/>
  </si>
  <si>
    <t>建築面積
（㎡）</t>
    <phoneticPr fontId="4"/>
  </si>
  <si>
    <t>延床面積
（㎡）</t>
    <phoneticPr fontId="4"/>
  </si>
  <si>
    <t>市町村コード</t>
    <phoneticPr fontId="4"/>
  </si>
  <si>
    <t>住宅系用途</t>
    <rPh sb="0" eb="2">
      <t>ジュウタク</t>
    </rPh>
    <rPh sb="2" eb="3">
      <t>ケイ</t>
    </rPh>
    <rPh sb="3" eb="5">
      <t>ヨウト</t>
    </rPh>
    <phoneticPr fontId="4"/>
  </si>
  <si>
    <t>商業系用途</t>
    <rPh sb="0" eb="2">
      <t>ショウギョウ</t>
    </rPh>
    <rPh sb="2" eb="3">
      <t>ケイ</t>
    </rPh>
    <rPh sb="3" eb="5">
      <t>ヨウト</t>
    </rPh>
    <phoneticPr fontId="4"/>
  </si>
  <si>
    <t>工業系用途</t>
    <rPh sb="0" eb="2">
      <t>コウギョウ</t>
    </rPh>
    <rPh sb="2" eb="3">
      <t>ケイ</t>
    </rPh>
    <rPh sb="3" eb="5">
      <t>ヨウト</t>
    </rPh>
    <phoneticPr fontId="4"/>
  </si>
  <si>
    <t>公共系用途</t>
    <rPh sb="0" eb="3">
      <t>コウキョウケイ</t>
    </rPh>
    <rPh sb="3" eb="5">
      <t>ヨウト</t>
    </rPh>
    <phoneticPr fontId="4"/>
  </si>
  <si>
    <t>件数</t>
    <rPh sb="0" eb="2">
      <t>ケンスウ</t>
    </rPh>
    <phoneticPr fontId="4"/>
  </si>
  <si>
    <t>建築面積
（㎡）</t>
    <rPh sb="0" eb="2">
      <t>ケンチク</t>
    </rPh>
    <rPh sb="2" eb="4">
      <t>メンセキ</t>
    </rPh>
    <phoneticPr fontId="4"/>
  </si>
  <si>
    <t>延床面積
（㎡）</t>
    <rPh sb="0" eb="1">
      <t>ノ</t>
    </rPh>
    <rPh sb="1" eb="2">
      <t>ユカ</t>
    </rPh>
    <rPh sb="2" eb="4">
      <t>メンセキ</t>
    </rPh>
    <phoneticPr fontId="4"/>
  </si>
  <si>
    <t>市街化区域</t>
    <rPh sb="0" eb="3">
      <t>シガイカ</t>
    </rPh>
    <rPh sb="3" eb="5">
      <t>クイキ</t>
    </rPh>
    <phoneticPr fontId="4"/>
  </si>
  <si>
    <t>市街化調整区域</t>
    <phoneticPr fontId="4"/>
  </si>
  <si>
    <t>市街化想定区域</t>
    <rPh sb="0" eb="3">
      <t>シガイカ</t>
    </rPh>
    <rPh sb="3" eb="5">
      <t>ソウテイ</t>
    </rPh>
    <rPh sb="5" eb="7">
      <t>クイキ</t>
    </rPh>
    <phoneticPr fontId="4"/>
  </si>
  <si>
    <t>想定区域を除く</t>
    <rPh sb="0" eb="2">
      <t>ソウテイ</t>
    </rPh>
    <rPh sb="2" eb="4">
      <t>クイキ</t>
    </rPh>
    <rPh sb="5" eb="6">
      <t>ノゾ</t>
    </rPh>
    <phoneticPr fontId="4"/>
  </si>
  <si>
    <t>4-4 娯楽施設(D)</t>
    <rPh sb="4" eb="6">
      <t>ゴラク</t>
    </rPh>
    <rPh sb="6" eb="8">
      <t>シセツ</t>
    </rPh>
    <phoneticPr fontId="4"/>
  </si>
  <si>
    <t>9 店舗等併用住宅</t>
    <rPh sb="2" eb="4">
      <t>テンポ</t>
    </rPh>
    <rPh sb="4" eb="5">
      <t>トウ</t>
    </rPh>
    <rPh sb="5" eb="7">
      <t>ヘイヨウ</t>
    </rPh>
    <rPh sb="7" eb="9">
      <t>ジュウタク</t>
    </rPh>
    <phoneticPr fontId="4"/>
  </si>
  <si>
    <t>店舗等併用共同住宅</t>
    <rPh sb="0" eb="2">
      <t>テンポ</t>
    </rPh>
    <rPh sb="2" eb="3">
      <t>トウ</t>
    </rPh>
    <rPh sb="3" eb="5">
      <t>ヘイヨウ</t>
    </rPh>
    <rPh sb="5" eb="7">
      <t>キョウドウ</t>
    </rPh>
    <rPh sb="7" eb="9">
      <t>ジュウタク</t>
    </rPh>
    <phoneticPr fontId="4"/>
  </si>
  <si>
    <t>10-1 店舗等併用共同住宅(A)</t>
    <rPh sb="5" eb="7">
      <t>テンポ</t>
    </rPh>
    <rPh sb="7" eb="8">
      <t>トウ</t>
    </rPh>
    <rPh sb="8" eb="10">
      <t>ヘイヨウ</t>
    </rPh>
    <rPh sb="10" eb="12">
      <t>キョウドウ</t>
    </rPh>
    <rPh sb="12" eb="14">
      <t>ジュウタク</t>
    </rPh>
    <phoneticPr fontId="4"/>
  </si>
  <si>
    <t>10-2 店舗等併用共同住宅(B)</t>
    <rPh sb="5" eb="7">
      <t>テンポ</t>
    </rPh>
    <rPh sb="7" eb="8">
      <t>トウ</t>
    </rPh>
    <rPh sb="8" eb="10">
      <t>ヘイヨウ</t>
    </rPh>
    <rPh sb="10" eb="12">
      <t>キョウドウ</t>
    </rPh>
    <rPh sb="12" eb="14">
      <t>ジュウタク</t>
    </rPh>
    <phoneticPr fontId="4"/>
  </si>
  <si>
    <t>10-3 店舗等併用共同住宅(C)</t>
    <rPh sb="5" eb="7">
      <t>テンポ</t>
    </rPh>
    <rPh sb="7" eb="8">
      <t>トウ</t>
    </rPh>
    <rPh sb="8" eb="10">
      <t>ヘイヨウ</t>
    </rPh>
    <rPh sb="10" eb="12">
      <t>キョウドウ</t>
    </rPh>
    <rPh sb="12" eb="14">
      <t>ジュウタク</t>
    </rPh>
    <phoneticPr fontId="4"/>
  </si>
  <si>
    <t>22 防衛施設</t>
    <rPh sb="3" eb="7">
      <t>ボウエイシセツ</t>
    </rPh>
    <phoneticPr fontId="4"/>
  </si>
  <si>
    <t>23 その他</t>
    <rPh sb="5" eb="6">
      <t>タ</t>
    </rPh>
    <phoneticPr fontId="4"/>
  </si>
  <si>
    <t>21 供給処理施設</t>
    <rPh sb="3" eb="9">
      <t>キョウキュウショリシセツ</t>
    </rPh>
    <phoneticPr fontId="4"/>
  </si>
  <si>
    <t>表11-1-1 建物利用別現況（建物高さ）集計表</t>
    <rPh sb="0" eb="1">
      <t>ヒョウ</t>
    </rPh>
    <rPh sb="8" eb="10">
      <t>タテモノ</t>
    </rPh>
    <rPh sb="10" eb="12">
      <t>リヨウ</t>
    </rPh>
    <rPh sb="12" eb="13">
      <t>ベツ</t>
    </rPh>
    <rPh sb="13" eb="15">
      <t>ゲンキョウ</t>
    </rPh>
    <rPh sb="16" eb="18">
      <t>タテモノ</t>
    </rPh>
    <rPh sb="18" eb="19">
      <t>タカ</t>
    </rPh>
    <phoneticPr fontId="4"/>
  </si>
  <si>
    <t>表15-4 地区別新築状況集計表</t>
    <rPh sb="0" eb="1">
      <t>ヒョウ</t>
    </rPh>
    <rPh sb="6" eb="7">
      <t>チ</t>
    </rPh>
    <rPh sb="7" eb="9">
      <t>クベツ</t>
    </rPh>
    <rPh sb="9" eb="11">
      <t>シンチク</t>
    </rPh>
    <rPh sb="11" eb="13">
      <t>ジョウキョウ</t>
    </rPh>
    <rPh sb="13" eb="15">
      <t>シュウケイ</t>
    </rPh>
    <rPh sb="15" eb="16">
      <t>ヒョウ</t>
    </rPh>
    <phoneticPr fontId="4"/>
  </si>
  <si>
    <t>市町村
コード</t>
    <phoneticPr fontId="4"/>
  </si>
  <si>
    <t>5ｍ以下</t>
    <rPh sb="2" eb="4">
      <t>イカ</t>
    </rPh>
    <phoneticPr fontId="4"/>
  </si>
  <si>
    <t>10ｍ以下</t>
    <rPh sb="3" eb="5">
      <t>イカ</t>
    </rPh>
    <phoneticPr fontId="4"/>
  </si>
  <si>
    <t>12ｍ以下</t>
    <rPh sb="3" eb="5">
      <t>イカ</t>
    </rPh>
    <phoneticPr fontId="4"/>
  </si>
  <si>
    <t>20ｍ以下</t>
    <rPh sb="3" eb="5">
      <t>イカ</t>
    </rPh>
    <phoneticPr fontId="4"/>
  </si>
  <si>
    <t>20ｍ超</t>
    <rPh sb="3" eb="4">
      <t>チョウ</t>
    </rPh>
    <phoneticPr fontId="4"/>
  </si>
  <si>
    <t>建物棟数（棟）</t>
    <phoneticPr fontId="4"/>
  </si>
  <si>
    <t>調査期間：平成29年1月1日～令和3年12月31日</t>
    <rPh sb="0" eb="2">
      <t>チョウサ</t>
    </rPh>
    <rPh sb="2" eb="4">
      <t>キカン</t>
    </rPh>
    <rPh sb="5" eb="7">
      <t>ヘイセイ</t>
    </rPh>
    <rPh sb="9" eb="10">
      <t>ネン</t>
    </rPh>
    <rPh sb="11" eb="12">
      <t>ガツ</t>
    </rPh>
    <rPh sb="12" eb="14">
      <t>ツイタチ</t>
    </rPh>
    <rPh sb="15" eb="17">
      <t>レイワ</t>
    </rPh>
    <rPh sb="18" eb="19">
      <t>ネン</t>
    </rPh>
    <rPh sb="21" eb="22">
      <t>ガツ</t>
    </rPh>
    <rPh sb="24" eb="25">
      <t>ニチ</t>
    </rPh>
    <phoneticPr fontId="4"/>
  </si>
  <si>
    <t>調査期間：平成29年1月1日～令和3年12月31日</t>
    <phoneticPr fontId="4"/>
  </si>
  <si>
    <t>津島市</t>
    <rPh sb="0" eb="3">
      <t>ツシマシ</t>
    </rPh>
    <phoneticPr fontId="4"/>
  </si>
  <si>
    <t>津島市</t>
    <rPh sb="0" eb="3">
      <t>ツシマシ</t>
    </rPh>
    <phoneticPr fontId="4"/>
  </si>
  <si>
    <t>都市機能誘導区域</t>
    <rPh sb="0" eb="6">
      <t>トシキノウユウドウ</t>
    </rPh>
    <rPh sb="6" eb="8">
      <t>クイキ</t>
    </rPh>
    <phoneticPr fontId="4"/>
  </si>
  <si>
    <t>都市機能誘導区域</t>
    <rPh sb="0" eb="8">
      <t>トシキノウユウドウクイキ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</si>
</sst>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7" formatCode="#,##0.00_ "/>
    <numFmt numFmtId="179" formatCode="0_);[Red]\(0\)"/>
    <numFmt numFmtId="180" formatCode="#,##0_ ;[Red]\-#,##0\ "/>
  </numFmts>
  <fonts count="3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Terminal"/>
      <family val="3"/>
      <charset val="255"/>
    </font>
    <font>
      <sz val="11"/>
      <name val="明朝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8"/>
      <name val="ＭＳ 明朝"/>
      <family val="1"/>
      <charset val="128"/>
    </font>
    <font>
      <sz val="9"/>
      <name val="Century"/>
      <family val="1"/>
    </font>
    <font>
      <sz val="8"/>
      <name val="ＭＳ Ｐゴシック"/>
      <family val="3"/>
      <charset val="128"/>
    </font>
    <font>
      <sz val="7"/>
      <color indexed="8"/>
      <name val="ＭＳ Ｐ明朝"/>
      <family val="1"/>
      <charset val="128"/>
    </font>
    <font>
      <sz val="9"/>
      <name val="ＭＳ Ｐ明朝"/>
      <family val="1"/>
      <charset val="128"/>
    </font>
    <font>
      <sz val="7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9"/>
      <color indexed="8"/>
      <name val="ＭＳ 明朝"/>
      <family val="1"/>
      <charset val="128"/>
    </font>
    <font>
      <sz val="8"/>
      <color indexed="8"/>
      <name val="ＭＳ Ｐ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theme="0"/>
      <name val="ＭＳ 明朝"/>
      <family val="1"/>
      <charset val="128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明朝"/>
      <family val="1"/>
      <charset val="128"/>
    </font>
    <font>
      <sz val="11"/>
      <color rgb="FF9C6500"/>
      <name val="ＭＳ 明朝"/>
      <family val="1"/>
      <charset val="128"/>
    </font>
    <font>
      <sz val="11"/>
      <color rgb="FFFA7D00"/>
      <name val="ＭＳ 明朝"/>
      <family val="1"/>
      <charset val="128"/>
    </font>
    <font>
      <sz val="11"/>
      <color rgb="FF9C0006"/>
      <name val="ＭＳ 明朝"/>
      <family val="1"/>
      <charset val="128"/>
    </font>
    <font>
      <b/>
      <sz val="11"/>
      <color rgb="FFFA7D00"/>
      <name val="ＭＳ 明朝"/>
      <family val="1"/>
      <charset val="128"/>
    </font>
    <font>
      <sz val="11"/>
      <color rgb="FFFF0000"/>
      <name val="ＭＳ 明朝"/>
      <family val="1"/>
      <charset val="128"/>
    </font>
    <font>
      <b/>
      <sz val="15"/>
      <color theme="3"/>
      <name val="ＭＳ 明朝"/>
      <family val="1"/>
      <charset val="128"/>
    </font>
    <font>
      <b/>
      <sz val="13"/>
      <color theme="3"/>
      <name val="ＭＳ 明朝"/>
      <family val="1"/>
      <charset val="128"/>
    </font>
    <font>
      <b/>
      <sz val="11"/>
      <color theme="3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1"/>
      <color rgb="FF3F3F3F"/>
      <name val="ＭＳ 明朝"/>
      <family val="1"/>
      <charset val="128"/>
    </font>
    <font>
      <i/>
      <sz val="11"/>
      <color rgb="FF7F7F7F"/>
      <name val="ＭＳ 明朝"/>
      <family val="1"/>
      <charset val="128"/>
    </font>
    <font>
      <sz val="11"/>
      <color rgb="FF3F3F76"/>
      <name val="ＭＳ 明朝"/>
      <family val="1"/>
      <charset val="128"/>
    </font>
    <font>
      <sz val="11"/>
      <color rgb="FF006100"/>
      <name val="ＭＳ 明朝"/>
      <family val="1"/>
      <charset val="128"/>
    </font>
    <font>
      <b/>
      <sz val="11"/>
      <color rgb="FFFF0000"/>
      <name val="ＭＳ Ｐゴシック"/>
      <family val="3"/>
      <charset val="128"/>
    </font>
    <font>
      <sz val="11"/>
      <name val="ＭＳ Ｐ明朝"/>
      <family val="1"/>
      <charset val="128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6">
    <xf numFmtId="0" fontId="0" fillId="0" borderId="0">
      <alignment vertical="center"/>
    </xf>
    <xf numFmtId="0" fontId="20" fillId="2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26" borderId="22" applyNumberFormat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0" fillId="28" borderId="23" applyNumberFormat="0" applyFont="0" applyAlignment="0" applyProtection="0">
      <alignment vertical="center"/>
    </xf>
    <xf numFmtId="0" fontId="25" fillId="0" borderId="24" applyNumberFormat="0" applyFill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25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29" fillId="0" borderId="26" applyNumberFormat="0" applyFill="0" applyAlignment="0" applyProtection="0">
      <alignment vertical="center"/>
    </xf>
    <xf numFmtId="0" fontId="30" fillId="0" borderId="27" applyNumberFormat="0" applyFill="0" applyAlignment="0" applyProtection="0">
      <alignment vertical="center"/>
    </xf>
    <xf numFmtId="0" fontId="31" fillId="0" borderId="28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29" applyNumberFormat="0" applyFill="0" applyAlignment="0" applyProtection="0">
      <alignment vertical="center"/>
    </xf>
    <xf numFmtId="0" fontId="33" fillId="30" borderId="30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31" borderId="25" applyNumberFormat="0" applyAlignment="0" applyProtection="0">
      <alignment vertical="center"/>
    </xf>
    <xf numFmtId="0" fontId="20" fillId="0" borderId="0">
      <alignment vertical="center"/>
    </xf>
    <xf numFmtId="0" fontId="2" fillId="0" borderId="0"/>
    <xf numFmtId="0" fontId="3" fillId="0" borderId="0"/>
    <xf numFmtId="0" fontId="36" fillId="32" borderId="0" applyNumberFormat="0" applyBorder="0" applyAlignment="0" applyProtection="0">
      <alignment vertical="center"/>
    </xf>
  </cellStyleXfs>
  <cellXfs count="205">
    <xf numFmtId="0" fontId="0" fillId="0" borderId="0" xfId="0">
      <alignment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38" fontId="10" fillId="0" borderId="1" xfId="33" applyFont="1" applyFill="1" applyBorder="1" applyAlignment="1">
      <alignment horizontal="right" vertical="center"/>
    </xf>
    <xf numFmtId="38" fontId="10" fillId="0" borderId="1" xfId="33" applyFont="1" applyBorder="1" applyAlignment="1">
      <alignment horizontal="right" vertical="center"/>
    </xf>
    <xf numFmtId="40" fontId="10" fillId="0" borderId="1" xfId="33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 wrapText="1"/>
    </xf>
    <xf numFmtId="179" fontId="15" fillId="0" borderId="4" xfId="43" applyNumberFormat="1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179" fontId="15" fillId="0" borderId="0" xfId="43" applyNumberFormat="1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shrinkToFit="1"/>
    </xf>
    <xf numFmtId="38" fontId="6" fillId="0" borderId="1" xfId="33" applyFont="1" applyFill="1" applyBorder="1" applyAlignment="1">
      <alignment horizontal="right" vertical="center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shrinkToFit="1"/>
    </xf>
    <xf numFmtId="0" fontId="15" fillId="0" borderId="7" xfId="0" applyFont="1" applyBorder="1" applyAlignment="1">
      <alignment horizontal="center" vertical="center" wrapText="1"/>
    </xf>
    <xf numFmtId="179" fontId="15" fillId="0" borderId="7" xfId="43" applyNumberFormat="1" applyFont="1" applyBorder="1" applyAlignment="1">
      <alignment horizontal="center" vertical="center" wrapText="1"/>
    </xf>
    <xf numFmtId="38" fontId="13" fillId="0" borderId="8" xfId="33" applyFont="1" applyFill="1" applyBorder="1" applyAlignment="1">
      <alignment horizontal="right" vertical="center" wrapText="1"/>
    </xf>
    <xf numFmtId="40" fontId="13" fillId="0" borderId="9" xfId="33" applyNumberFormat="1" applyFont="1" applyFill="1" applyBorder="1" applyAlignment="1">
      <alignment horizontal="right" vertical="center" wrapText="1"/>
    </xf>
    <xf numFmtId="40" fontId="13" fillId="0" borderId="10" xfId="33" applyNumberFormat="1" applyFont="1" applyFill="1" applyBorder="1" applyAlignment="1">
      <alignment horizontal="right" vertical="center" wrapText="1"/>
    </xf>
    <xf numFmtId="38" fontId="13" fillId="0" borderId="11" xfId="33" applyFont="1" applyFill="1" applyBorder="1" applyAlignment="1">
      <alignment horizontal="right" vertical="center" wrapText="1"/>
    </xf>
    <xf numFmtId="40" fontId="13" fillId="0" borderId="12" xfId="33" applyNumberFormat="1" applyFont="1" applyFill="1" applyBorder="1" applyAlignment="1">
      <alignment horizontal="right" vertical="center" wrapText="1"/>
    </xf>
    <xf numFmtId="40" fontId="13" fillId="0" borderId="13" xfId="33" applyNumberFormat="1" applyFont="1" applyFill="1" applyBorder="1" applyAlignment="1">
      <alignment horizontal="right" vertical="center" wrapText="1"/>
    </xf>
    <xf numFmtId="40" fontId="10" fillId="0" borderId="1" xfId="33" applyNumberFormat="1" applyFont="1" applyFill="1" applyBorder="1" applyAlignment="1">
      <alignment horizontal="right" vertical="center"/>
    </xf>
    <xf numFmtId="0" fontId="14" fillId="0" borderId="3" xfId="0" applyFont="1" applyBorder="1" applyAlignment="1">
      <alignment horizontal="right"/>
    </xf>
    <xf numFmtId="0" fontId="14" fillId="0" borderId="1" xfId="0" applyFont="1" applyBorder="1" applyAlignment="1">
      <alignment horizontal="center" vertical="center" wrapText="1"/>
    </xf>
    <xf numFmtId="0" fontId="5" fillId="0" borderId="0" xfId="0" applyFont="1" applyAlignment="1"/>
    <xf numFmtId="0" fontId="16" fillId="0" borderId="6" xfId="0" applyFont="1" applyBorder="1" applyAlignment="1">
      <alignment horizontal="center" vertical="center"/>
    </xf>
    <xf numFmtId="0" fontId="12" fillId="0" borderId="0" xfId="0" applyFont="1">
      <alignment vertical="center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0" fillId="0" borderId="0" xfId="0" applyFont="1">
      <alignment vertical="center"/>
    </xf>
    <xf numFmtId="0" fontId="17" fillId="0" borderId="14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 wrapText="1"/>
    </xf>
    <xf numFmtId="0" fontId="37" fillId="0" borderId="0" xfId="0" applyFont="1">
      <alignment vertical="center"/>
    </xf>
    <xf numFmtId="38" fontId="13" fillId="0" borderId="0" xfId="33" applyFont="1" applyFill="1" applyBorder="1" applyAlignment="1">
      <alignment horizontal="right" vertical="center" wrapText="1"/>
    </xf>
    <xf numFmtId="40" fontId="13" fillId="0" borderId="0" xfId="33" applyNumberFormat="1" applyFont="1" applyFill="1" applyBorder="1" applyAlignment="1">
      <alignment horizontal="right" vertical="center" wrapText="1"/>
    </xf>
    <xf numFmtId="0" fontId="13" fillId="0" borderId="0" xfId="33" applyNumberFormat="1" applyFont="1" applyFill="1" applyBorder="1" applyAlignment="1">
      <alignment horizontal="right" vertical="center" wrapText="1"/>
    </xf>
    <xf numFmtId="38" fontId="0" fillId="0" borderId="0" xfId="0" applyNumberFormat="1">
      <alignment vertical="center"/>
    </xf>
    <xf numFmtId="38" fontId="10" fillId="0" borderId="0" xfId="0" applyNumberFormat="1" applyFont="1">
      <alignment vertical="center"/>
    </xf>
    <xf numFmtId="0" fontId="12" fillId="0" borderId="0" xfId="0" applyFont="1" applyAlignment="1">
      <alignment horizontal="right" vertical="center"/>
    </xf>
    <xf numFmtId="38" fontId="12" fillId="0" borderId="0" xfId="0" applyNumberFormat="1" applyFont="1">
      <alignment vertical="center"/>
    </xf>
    <xf numFmtId="0" fontId="7" fillId="0" borderId="0" xfId="0" applyFont="1" applyAlignment="1">
      <alignment horizontal="right" vertical="center"/>
    </xf>
    <xf numFmtId="38" fontId="7" fillId="0" borderId="0" xfId="0" applyNumberFormat="1" applyFont="1">
      <alignment vertical="center"/>
    </xf>
    <xf numFmtId="38" fontId="18" fillId="0" borderId="1" xfId="33" applyFont="1" applyFill="1" applyBorder="1" applyAlignment="1">
      <alignment vertical="center"/>
    </xf>
    <xf numFmtId="40" fontId="18" fillId="0" borderId="1" xfId="33" applyNumberFormat="1" applyFont="1" applyFill="1" applyBorder="1" applyAlignment="1">
      <alignment vertical="center"/>
    </xf>
    <xf numFmtId="38" fontId="18" fillId="0" borderId="1" xfId="33" applyFont="1" applyBorder="1" applyAlignment="1">
      <alignment vertical="center"/>
    </xf>
    <xf numFmtId="40" fontId="18" fillId="0" borderId="1" xfId="33" applyNumberFormat="1" applyFont="1" applyBorder="1" applyAlignment="1">
      <alignment vertical="center"/>
    </xf>
    <xf numFmtId="180" fontId="6" fillId="0" borderId="1" xfId="33" applyNumberFormat="1" applyFont="1" applyFill="1" applyBorder="1" applyAlignment="1">
      <alignment horizontal="right" vertical="center"/>
    </xf>
    <xf numFmtId="0" fontId="6" fillId="0" borderId="3" xfId="0" applyFont="1" applyBorder="1" applyAlignment="1">
      <alignment horizontal="right"/>
    </xf>
    <xf numFmtId="179" fontId="15" fillId="33" borderId="4" xfId="43" applyNumberFormat="1" applyFont="1" applyFill="1" applyBorder="1" applyAlignment="1">
      <alignment horizontal="center" vertical="center" wrapText="1"/>
    </xf>
    <xf numFmtId="0" fontId="15" fillId="33" borderId="5" xfId="0" applyFont="1" applyFill="1" applyBorder="1" applyAlignment="1">
      <alignment horizontal="center" vertical="center" wrapText="1"/>
    </xf>
    <xf numFmtId="0" fontId="15" fillId="33" borderId="6" xfId="0" applyFont="1" applyFill="1" applyBorder="1" applyAlignment="1">
      <alignment horizontal="center" vertical="center" wrapText="1"/>
    </xf>
    <xf numFmtId="38" fontId="13" fillId="33" borderId="8" xfId="33" applyFont="1" applyFill="1" applyBorder="1" applyAlignment="1">
      <alignment horizontal="right" vertical="center" wrapText="1"/>
    </xf>
    <xf numFmtId="40" fontId="13" fillId="33" borderId="9" xfId="33" applyNumberFormat="1" applyFont="1" applyFill="1" applyBorder="1" applyAlignment="1">
      <alignment horizontal="right" vertical="center" wrapText="1"/>
    </xf>
    <xf numFmtId="40" fontId="13" fillId="33" borderId="10" xfId="33" applyNumberFormat="1" applyFont="1" applyFill="1" applyBorder="1" applyAlignment="1">
      <alignment horizontal="right" vertical="center" wrapText="1"/>
    </xf>
    <xf numFmtId="38" fontId="13" fillId="33" borderId="11" xfId="33" applyFont="1" applyFill="1" applyBorder="1" applyAlignment="1">
      <alignment horizontal="right" vertical="center" wrapText="1"/>
    </xf>
    <xf numFmtId="40" fontId="13" fillId="33" borderId="12" xfId="33" applyNumberFormat="1" applyFont="1" applyFill="1" applyBorder="1" applyAlignment="1">
      <alignment horizontal="right" vertical="center" wrapText="1"/>
    </xf>
    <xf numFmtId="40" fontId="13" fillId="33" borderId="13" xfId="33" applyNumberFormat="1" applyFont="1" applyFill="1" applyBorder="1" applyAlignment="1">
      <alignment horizontal="right" vertical="center" wrapText="1"/>
    </xf>
    <xf numFmtId="180" fontId="13" fillId="33" borderId="8" xfId="33" applyNumberFormat="1" applyFont="1" applyFill="1" applyBorder="1" applyAlignment="1">
      <alignment horizontal="right" vertical="center" wrapText="1"/>
    </xf>
    <xf numFmtId="177" fontId="13" fillId="33" borderId="9" xfId="33" applyNumberFormat="1" applyFont="1" applyFill="1" applyBorder="1" applyAlignment="1">
      <alignment horizontal="right" vertical="center" wrapText="1"/>
    </xf>
    <xf numFmtId="177" fontId="13" fillId="33" borderId="10" xfId="33" applyNumberFormat="1" applyFont="1" applyFill="1" applyBorder="1" applyAlignment="1">
      <alignment horizontal="right" vertical="center" wrapText="1"/>
    </xf>
    <xf numFmtId="180" fontId="13" fillId="33" borderId="11" xfId="33" applyNumberFormat="1" applyFont="1" applyFill="1" applyBorder="1" applyAlignment="1">
      <alignment horizontal="right" vertical="center" wrapText="1"/>
    </xf>
    <xf numFmtId="177" fontId="13" fillId="33" borderId="12" xfId="33" applyNumberFormat="1" applyFont="1" applyFill="1" applyBorder="1" applyAlignment="1">
      <alignment horizontal="right" vertical="center" wrapText="1"/>
    </xf>
    <xf numFmtId="177" fontId="13" fillId="33" borderId="13" xfId="33" applyNumberFormat="1" applyFont="1" applyFill="1" applyBorder="1" applyAlignment="1">
      <alignment horizontal="right" vertical="center" wrapText="1"/>
    </xf>
    <xf numFmtId="0" fontId="15" fillId="0" borderId="0" xfId="0" applyFont="1">
      <alignment vertical="center"/>
    </xf>
    <xf numFmtId="0" fontId="38" fillId="0" borderId="0" xfId="0" applyFont="1">
      <alignment vertical="center"/>
    </xf>
    <xf numFmtId="179" fontId="15" fillId="0" borderId="0" xfId="43" applyNumberFormat="1" applyFont="1" applyAlignment="1">
      <alignment vertical="center" wrapText="1"/>
    </xf>
    <xf numFmtId="0" fontId="15" fillId="0" borderId="0" xfId="43" applyFont="1" applyAlignment="1">
      <alignment vertical="center"/>
    </xf>
    <xf numFmtId="0" fontId="15" fillId="0" borderId="16" xfId="0" applyFont="1" applyBorder="1">
      <alignment vertical="center"/>
    </xf>
    <xf numFmtId="40" fontId="0" fillId="0" borderId="0" xfId="0" applyNumberFormat="1">
      <alignment vertical="center"/>
    </xf>
    <xf numFmtId="40" fontId="15" fillId="0" borderId="0" xfId="0" applyNumberFormat="1" applyFont="1">
      <alignment vertical="center"/>
    </xf>
    <xf numFmtId="49" fontId="15" fillId="0" borderId="31" xfId="0" applyNumberFormat="1" applyFont="1" applyBorder="1" applyAlignment="1">
      <alignment horizontal="center" vertical="center"/>
    </xf>
    <xf numFmtId="38" fontId="13" fillId="0" borderId="21" xfId="33" applyFont="1" applyFill="1" applyBorder="1" applyAlignment="1">
      <alignment horizontal="right" vertical="center" wrapText="1"/>
    </xf>
    <xf numFmtId="40" fontId="13" fillId="0" borderId="32" xfId="33" applyNumberFormat="1" applyFont="1" applyFill="1" applyBorder="1" applyAlignment="1">
      <alignment horizontal="right" vertical="center" wrapText="1"/>
    </xf>
    <xf numFmtId="40" fontId="13" fillId="0" borderId="31" xfId="33" applyNumberFormat="1" applyFont="1" applyFill="1" applyBorder="1" applyAlignment="1">
      <alignment horizontal="right" vertical="center" wrapText="1"/>
    </xf>
    <xf numFmtId="38" fontId="13" fillId="0" borderId="33" xfId="33" applyFont="1" applyFill="1" applyBorder="1" applyAlignment="1">
      <alignment horizontal="right" vertical="center" wrapText="1"/>
    </xf>
    <xf numFmtId="40" fontId="13" fillId="0" borderId="34" xfId="33" applyNumberFormat="1" applyFont="1" applyFill="1" applyBorder="1" applyAlignment="1">
      <alignment horizontal="right" vertical="center" wrapText="1"/>
    </xf>
    <xf numFmtId="40" fontId="13" fillId="0" borderId="35" xfId="33" applyNumberFormat="1" applyFont="1" applyFill="1" applyBorder="1" applyAlignment="1">
      <alignment horizontal="right" vertical="center" wrapText="1"/>
    </xf>
    <xf numFmtId="40" fontId="13" fillId="33" borderId="36" xfId="33" applyNumberFormat="1" applyFont="1" applyFill="1" applyBorder="1" applyAlignment="1">
      <alignment horizontal="right" vertical="center" wrapText="1"/>
    </xf>
    <xf numFmtId="38" fontId="13" fillId="33" borderId="33" xfId="33" applyFont="1" applyFill="1" applyBorder="1" applyAlignment="1">
      <alignment horizontal="right" vertical="center" wrapText="1"/>
    </xf>
    <xf numFmtId="40" fontId="13" fillId="33" borderId="34" xfId="33" applyNumberFormat="1" applyFont="1" applyFill="1" applyBorder="1" applyAlignment="1">
      <alignment horizontal="right" vertical="center" wrapText="1"/>
    </xf>
    <xf numFmtId="40" fontId="13" fillId="33" borderId="35" xfId="33" applyNumberFormat="1" applyFont="1" applyFill="1" applyBorder="1" applyAlignment="1">
      <alignment horizontal="right" vertical="center" wrapText="1"/>
    </xf>
    <xf numFmtId="180" fontId="13" fillId="33" borderId="33" xfId="33" applyNumberFormat="1" applyFont="1" applyFill="1" applyBorder="1" applyAlignment="1">
      <alignment horizontal="right" vertical="center" wrapText="1"/>
    </xf>
    <xf numFmtId="177" fontId="13" fillId="33" borderId="34" xfId="33" applyNumberFormat="1" applyFont="1" applyFill="1" applyBorder="1" applyAlignment="1">
      <alignment horizontal="right" vertical="center" wrapText="1"/>
    </xf>
    <xf numFmtId="177" fontId="13" fillId="33" borderId="35" xfId="33" applyNumberFormat="1" applyFont="1" applyFill="1" applyBorder="1" applyAlignment="1">
      <alignment horizontal="right" vertical="center" wrapText="1"/>
    </xf>
    <xf numFmtId="180" fontId="13" fillId="33" borderId="37" xfId="33" applyNumberFormat="1" applyFont="1" applyFill="1" applyBorder="1" applyAlignment="1">
      <alignment horizontal="right" vertical="center" wrapText="1"/>
    </xf>
    <xf numFmtId="177" fontId="13" fillId="33" borderId="38" xfId="33" applyNumberFormat="1" applyFont="1" applyFill="1" applyBorder="1" applyAlignment="1">
      <alignment horizontal="right" vertical="center" wrapText="1"/>
    </xf>
    <xf numFmtId="177" fontId="13" fillId="33" borderId="39" xfId="33" applyNumberFormat="1" applyFont="1" applyFill="1" applyBorder="1" applyAlignment="1">
      <alignment horizontal="right" vertical="center" wrapText="1"/>
    </xf>
    <xf numFmtId="38" fontId="13" fillId="33" borderId="37" xfId="33" applyFont="1" applyFill="1" applyBorder="1" applyAlignment="1">
      <alignment horizontal="right" vertical="center" wrapText="1"/>
    </xf>
    <xf numFmtId="40" fontId="13" fillId="33" borderId="38" xfId="33" applyNumberFormat="1" applyFont="1" applyFill="1" applyBorder="1" applyAlignment="1">
      <alignment horizontal="right" vertical="center" wrapText="1"/>
    </xf>
    <xf numFmtId="40" fontId="13" fillId="33" borderId="39" xfId="33" applyNumberFormat="1" applyFont="1" applyFill="1" applyBorder="1" applyAlignment="1">
      <alignment horizontal="right" vertical="center" wrapText="1"/>
    </xf>
    <xf numFmtId="38" fontId="13" fillId="0" borderId="37" xfId="33" applyFont="1" applyFill="1" applyBorder="1" applyAlignment="1">
      <alignment horizontal="right" vertical="center" wrapText="1"/>
    </xf>
    <xf numFmtId="40" fontId="13" fillId="0" borderId="38" xfId="33" applyNumberFormat="1" applyFont="1" applyFill="1" applyBorder="1" applyAlignment="1">
      <alignment horizontal="right" vertical="center" wrapText="1"/>
    </xf>
    <xf numFmtId="40" fontId="13" fillId="0" borderId="39" xfId="33" applyNumberFormat="1" applyFont="1" applyFill="1" applyBorder="1" applyAlignment="1">
      <alignment horizontal="right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49" fontId="15" fillId="0" borderId="13" xfId="0" applyNumberFormat="1" applyFont="1" applyBorder="1" applyAlignment="1">
      <alignment horizontal="center" vertical="center"/>
    </xf>
    <xf numFmtId="49" fontId="15" fillId="0" borderId="35" xfId="0" applyNumberFormat="1" applyFont="1" applyBorder="1" applyAlignment="1">
      <alignment horizontal="center" vertical="center" wrapText="1"/>
    </xf>
    <xf numFmtId="49" fontId="15" fillId="0" borderId="39" xfId="0" applyNumberFormat="1" applyFont="1" applyBorder="1" applyAlignment="1">
      <alignment horizontal="center" vertical="center"/>
    </xf>
    <xf numFmtId="0" fontId="0" fillId="0" borderId="16" xfId="0" applyBorder="1">
      <alignment vertical="center"/>
    </xf>
    <xf numFmtId="49" fontId="6" fillId="0" borderId="14" xfId="0" applyNumberFormat="1" applyFont="1" applyBorder="1" applyAlignment="1">
      <alignment horizontal="center" vertical="center"/>
    </xf>
    <xf numFmtId="38" fontId="6" fillId="0" borderId="14" xfId="33" applyFont="1" applyFill="1" applyBorder="1" applyAlignment="1">
      <alignment horizontal="right" vertical="center"/>
    </xf>
    <xf numFmtId="49" fontId="6" fillId="0" borderId="40" xfId="0" applyNumberFormat="1" applyFont="1" applyBorder="1" applyAlignment="1">
      <alignment horizontal="center" vertical="center" wrapText="1"/>
    </xf>
    <xf numFmtId="38" fontId="6" fillId="0" borderId="40" xfId="33" applyFont="1" applyBorder="1" applyAlignment="1">
      <alignment horizontal="right" vertical="center"/>
    </xf>
    <xf numFmtId="38" fontId="6" fillId="0" borderId="40" xfId="33" applyFont="1" applyFill="1" applyBorder="1" applyAlignment="1">
      <alignment horizontal="right" vertical="center"/>
    </xf>
    <xf numFmtId="49" fontId="6" fillId="0" borderId="14" xfId="0" applyNumberFormat="1" applyFont="1" applyBorder="1" applyAlignment="1">
      <alignment horizontal="center" vertical="center" wrapText="1"/>
    </xf>
    <xf numFmtId="38" fontId="10" fillId="0" borderId="14" xfId="33" applyFont="1" applyBorder="1" applyAlignment="1">
      <alignment horizontal="right" vertical="center"/>
    </xf>
    <xf numFmtId="40" fontId="10" fillId="0" borderId="14" xfId="33" applyNumberFormat="1" applyFont="1" applyBorder="1" applyAlignment="1">
      <alignment horizontal="right" vertical="center"/>
    </xf>
    <xf numFmtId="38" fontId="10" fillId="0" borderId="40" xfId="33" applyFont="1" applyBorder="1" applyAlignment="1">
      <alignment horizontal="right" vertical="center"/>
    </xf>
    <xf numFmtId="40" fontId="10" fillId="0" borderId="40" xfId="33" applyNumberFormat="1" applyFont="1" applyBorder="1" applyAlignment="1">
      <alignment horizontal="right" vertical="center"/>
    </xf>
    <xf numFmtId="180" fontId="6" fillId="0" borderId="14" xfId="33" applyNumberFormat="1" applyFont="1" applyBorder="1" applyAlignment="1">
      <alignment horizontal="right" vertical="center"/>
    </xf>
    <xf numFmtId="180" fontId="6" fillId="0" borderId="40" xfId="33" applyNumberFormat="1" applyFont="1" applyBorder="1" applyAlignment="1">
      <alignment horizontal="right" vertical="center"/>
    </xf>
    <xf numFmtId="38" fontId="18" fillId="0" borderId="14" xfId="33" applyFont="1" applyBorder="1" applyAlignment="1">
      <alignment vertical="center"/>
    </xf>
    <xf numFmtId="40" fontId="18" fillId="0" borderId="14" xfId="33" applyNumberFormat="1" applyFont="1" applyBorder="1" applyAlignment="1">
      <alignment vertical="center"/>
    </xf>
    <xf numFmtId="38" fontId="18" fillId="0" borderId="40" xfId="33" applyFont="1" applyBorder="1" applyAlignment="1">
      <alignment vertical="center"/>
    </xf>
    <xf numFmtId="40" fontId="18" fillId="0" borderId="40" xfId="33" applyNumberFormat="1" applyFont="1" applyBorder="1" applyAlignment="1">
      <alignment vertical="center"/>
    </xf>
    <xf numFmtId="179" fontId="15" fillId="0" borderId="1" xfId="43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179" fontId="15" fillId="0" borderId="1" xfId="43" applyNumberFormat="1" applyFont="1" applyBorder="1" applyAlignment="1">
      <alignment horizontal="center" vertical="center"/>
    </xf>
    <xf numFmtId="0" fontId="38" fillId="0" borderId="1" xfId="0" applyFont="1" applyBorder="1" applyAlignment="1">
      <alignment horizontal="center" vertical="center"/>
    </xf>
    <xf numFmtId="179" fontId="15" fillId="0" borderId="17" xfId="43" applyNumberFormat="1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/>
    </xf>
    <xf numFmtId="0" fontId="38" fillId="0" borderId="1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38" fillId="0" borderId="3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179" fontId="15" fillId="0" borderId="19" xfId="43" applyNumberFormat="1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179" fontId="15" fillId="33" borderId="1" xfId="43" applyNumberFormat="1" applyFont="1" applyFill="1" applyBorder="1" applyAlignment="1">
      <alignment horizontal="center" vertical="center" wrapText="1"/>
    </xf>
    <xf numFmtId="0" fontId="38" fillId="33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33" borderId="1" xfId="0" applyFont="1" applyFill="1" applyBorder="1">
      <alignment vertical="center"/>
    </xf>
    <xf numFmtId="0" fontId="15" fillId="33" borderId="1" xfId="43" applyFont="1" applyFill="1" applyBorder="1" applyAlignment="1">
      <alignment horizontal="center" vertical="center"/>
    </xf>
    <xf numFmtId="0" fontId="15" fillId="33" borderId="1" xfId="0" applyFont="1" applyFill="1" applyBorder="1" applyAlignment="1">
      <alignment horizontal="center" vertical="center"/>
    </xf>
    <xf numFmtId="179" fontId="15" fillId="0" borderId="1" xfId="44" applyNumberFormat="1" applyFont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0" fontId="15" fillId="0" borderId="1" xfId="0" applyFont="1" applyBorder="1">
      <alignment vertical="center"/>
    </xf>
    <xf numFmtId="179" fontId="15" fillId="0" borderId="4" xfId="43" applyNumberFormat="1" applyFont="1" applyBorder="1" applyAlignment="1">
      <alignment horizontal="center" vertical="center" wrapText="1"/>
    </xf>
    <xf numFmtId="179" fontId="15" fillId="0" borderId="7" xfId="43" applyNumberFormat="1" applyFont="1" applyBorder="1" applyAlignment="1">
      <alignment horizontal="center" vertical="center" wrapText="1"/>
    </xf>
    <xf numFmtId="179" fontId="15" fillId="0" borderId="6" xfId="43" applyNumberFormat="1" applyFont="1" applyBorder="1" applyAlignment="1">
      <alignment horizontal="center" vertical="center" wrapText="1"/>
    </xf>
    <xf numFmtId="179" fontId="15" fillId="0" borderId="14" xfId="43" applyNumberFormat="1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179" fontId="15" fillId="0" borderId="1" xfId="44" applyNumberFormat="1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5" fillId="0" borderId="3" xfId="0" applyFont="1" applyBorder="1">
      <alignment vertical="center"/>
    </xf>
    <xf numFmtId="0" fontId="15" fillId="0" borderId="18" xfId="43" applyFont="1" applyBorder="1" applyAlignment="1">
      <alignment horizontal="center" vertical="center" wrapText="1"/>
    </xf>
    <xf numFmtId="0" fontId="38" fillId="0" borderId="31" xfId="0" applyFont="1" applyBorder="1" applyAlignment="1">
      <alignment horizontal="center" vertical="center" wrapText="1"/>
    </xf>
    <xf numFmtId="0" fontId="38" fillId="0" borderId="20" xfId="0" applyFont="1" applyBorder="1" applyAlignment="1">
      <alignment horizontal="center" vertical="center" wrapText="1"/>
    </xf>
    <xf numFmtId="0" fontId="15" fillId="0" borderId="1" xfId="43" applyFont="1" applyBorder="1" applyAlignment="1">
      <alignment horizontal="center" vertical="center" wrapText="1"/>
    </xf>
    <xf numFmtId="0" fontId="15" fillId="0" borderId="1" xfId="0" applyFont="1" applyBorder="1" applyAlignment="1"/>
    <xf numFmtId="0" fontId="15" fillId="0" borderId="2" xfId="43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1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 shrinkToFit="1"/>
    </xf>
    <xf numFmtId="0" fontId="17" fillId="0" borderId="15" xfId="0" applyFont="1" applyBorder="1" applyAlignment="1">
      <alignment horizontal="center" vertical="center" shrinkToFit="1"/>
    </xf>
    <xf numFmtId="0" fontId="17" fillId="0" borderId="14" xfId="0" applyFont="1" applyBorder="1" applyAlignment="1">
      <alignment horizontal="center" vertical="center" shrinkToFit="1"/>
    </xf>
  </cellXfs>
  <cellStyles count="46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アクセント 1 2" xfId="19"/>
    <cellStyle name="アクセント 2 2" xfId="20"/>
    <cellStyle name="アクセント 3 2" xfId="21"/>
    <cellStyle name="アクセント 4 2" xfId="22"/>
    <cellStyle name="アクセント 5 2" xfId="23"/>
    <cellStyle name="アクセント 6 2" xfId="24"/>
    <cellStyle name="タイトル 2" xfId="25"/>
    <cellStyle name="チェック セル 2" xfId="26"/>
    <cellStyle name="どちらでもない 2" xfId="27"/>
    <cellStyle name="メモ 2" xfId="28"/>
    <cellStyle name="リンク セル 2" xfId="29"/>
    <cellStyle name="悪い 2" xfId="30"/>
    <cellStyle name="計算 2" xfId="31"/>
    <cellStyle name="警告文 2" xfId="32"/>
    <cellStyle name="桁区切り" xfId="33" builtinId="6"/>
    <cellStyle name="見出し 1 2" xfId="34"/>
    <cellStyle name="見出し 2 2" xfId="35"/>
    <cellStyle name="見出し 3 2" xfId="36"/>
    <cellStyle name="見出し 4 2" xfId="37"/>
    <cellStyle name="集計 2" xfId="38"/>
    <cellStyle name="出力 2" xfId="39"/>
    <cellStyle name="説明文 2" xfId="40"/>
    <cellStyle name="入力 2" xfId="41"/>
    <cellStyle name="標準" xfId="0" builtinId="0"/>
    <cellStyle name="標準 2" xfId="42"/>
    <cellStyle name="標準_T62" xfId="43"/>
    <cellStyle name="標準_入力画面" xfId="44"/>
    <cellStyle name="良い 2" xfId="4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64"/>
  <sheetViews>
    <sheetView view="pageBreakPreview" zoomScale="130" zoomScaleNormal="130" zoomScaleSheetLayoutView="130" workbookViewId="0">
      <pane xSplit="3" ySplit="1" topLeftCell="I2" activePane="bottomRight" state="frozenSplit"/>
      <selection pane="topRight" activeCell="D1" sqref="D1"/>
      <selection pane="bottomLeft" activeCell="A2" sqref="A2"/>
      <selection pane="bottomRight" activeCell="F52" sqref="F52"/>
    </sheetView>
  </sheetViews>
  <sheetFormatPr defaultRowHeight="13.5"/>
  <cols>
    <col min="1" max="1" width="4.5" customWidth="1"/>
    <col min="2" max="2" width="6.875" customWidth="1"/>
    <col min="3" max="3" width="10.625" customWidth="1"/>
    <col min="4" max="4" width="5.625" customWidth="1"/>
    <col min="5" max="6" width="9.5" bestFit="1" customWidth="1"/>
    <col min="7" max="7" width="5.625" customWidth="1"/>
    <col min="8" max="8" width="8.25" customWidth="1"/>
    <col min="9" max="9" width="9.125" bestFit="1" customWidth="1"/>
    <col min="10" max="10" width="5.625" customWidth="1"/>
    <col min="11" max="12" width="8.25" customWidth="1"/>
    <col min="13" max="13" width="5.625" customWidth="1"/>
    <col min="14" max="15" width="9.875" bestFit="1" customWidth="1"/>
    <col min="16" max="16" width="5.625" customWidth="1"/>
    <col min="17" max="18" width="8.25" customWidth="1"/>
    <col min="19" max="19" width="5.625" customWidth="1"/>
    <col min="20" max="20" width="8.25" customWidth="1"/>
    <col min="21" max="21" width="11.125" customWidth="1"/>
  </cols>
  <sheetData>
    <row r="1" spans="1:23" ht="18" customHeight="1">
      <c r="A1" s="153" t="s">
        <v>36</v>
      </c>
      <c r="B1" s="153"/>
      <c r="C1" s="153"/>
      <c r="D1" s="153"/>
      <c r="E1" s="153"/>
      <c r="F1" s="153"/>
      <c r="G1" s="40"/>
      <c r="U1" s="55" t="s">
        <v>108</v>
      </c>
    </row>
    <row r="2" spans="1:23" s="71" customFormat="1" ht="13.5" customHeight="1">
      <c r="A2" s="157" t="s">
        <v>32</v>
      </c>
      <c r="B2" s="157" t="s">
        <v>35</v>
      </c>
      <c r="C2" s="159" t="s">
        <v>1</v>
      </c>
      <c r="D2" s="122" t="s">
        <v>41</v>
      </c>
      <c r="E2" s="143"/>
      <c r="F2" s="143"/>
      <c r="G2" s="149" t="s">
        <v>18</v>
      </c>
      <c r="H2" s="123"/>
      <c r="I2" s="123"/>
      <c r="J2" s="123"/>
      <c r="K2" s="123"/>
      <c r="L2" s="123"/>
      <c r="M2" s="123"/>
      <c r="N2" s="123"/>
      <c r="O2" s="123"/>
      <c r="P2" s="122" t="s">
        <v>45</v>
      </c>
      <c r="Q2" s="123"/>
      <c r="R2" s="123"/>
      <c r="S2" s="141" t="s">
        <v>19</v>
      </c>
      <c r="T2" s="142"/>
      <c r="U2" s="142"/>
    </row>
    <row r="3" spans="1:23" s="71" customFormat="1" ht="13.5" customHeight="1">
      <c r="A3" s="158"/>
      <c r="B3" s="158"/>
      <c r="C3" s="160"/>
      <c r="D3" s="143"/>
      <c r="E3" s="143"/>
      <c r="F3" s="143"/>
      <c r="G3" s="122" t="s">
        <v>42</v>
      </c>
      <c r="H3" s="143"/>
      <c r="I3" s="143"/>
      <c r="J3" s="122" t="s">
        <v>43</v>
      </c>
      <c r="K3" s="122"/>
      <c r="L3" s="137"/>
      <c r="M3" s="122" t="s">
        <v>44</v>
      </c>
      <c r="N3" s="122"/>
      <c r="O3" s="137"/>
      <c r="P3" s="123"/>
      <c r="Q3" s="123"/>
      <c r="R3" s="123"/>
      <c r="S3" s="122" t="s">
        <v>46</v>
      </c>
      <c r="T3" s="123"/>
      <c r="U3" s="123"/>
    </row>
    <row r="4" spans="1:23" s="71" customFormat="1" ht="13.5" customHeight="1">
      <c r="A4" s="158"/>
      <c r="B4" s="158"/>
      <c r="C4" s="148"/>
      <c r="D4" s="10" t="s">
        <v>26</v>
      </c>
      <c r="E4" s="11" t="s">
        <v>39</v>
      </c>
      <c r="F4" s="21" t="s">
        <v>40</v>
      </c>
      <c r="G4" s="10" t="s">
        <v>26</v>
      </c>
      <c r="H4" s="11" t="s">
        <v>39</v>
      </c>
      <c r="I4" s="12" t="s">
        <v>40</v>
      </c>
      <c r="J4" s="22" t="s">
        <v>26</v>
      </c>
      <c r="K4" s="11" t="s">
        <v>39</v>
      </c>
      <c r="L4" s="21" t="s">
        <v>40</v>
      </c>
      <c r="M4" s="10" t="s">
        <v>26</v>
      </c>
      <c r="N4" s="11" t="s">
        <v>39</v>
      </c>
      <c r="O4" s="12" t="s">
        <v>40</v>
      </c>
      <c r="P4" s="22" t="s">
        <v>26</v>
      </c>
      <c r="Q4" s="11" t="s">
        <v>39</v>
      </c>
      <c r="R4" s="12" t="s">
        <v>40</v>
      </c>
      <c r="S4" s="10" t="s">
        <v>26</v>
      </c>
      <c r="T4" s="11" t="s">
        <v>39</v>
      </c>
      <c r="U4" s="12" t="s">
        <v>40</v>
      </c>
    </row>
    <row r="5" spans="1:23" s="71" customFormat="1" ht="13.5" customHeight="1">
      <c r="A5" s="150">
        <v>208</v>
      </c>
      <c r="B5" s="150" t="s">
        <v>110</v>
      </c>
      <c r="C5" s="101" t="s">
        <v>37</v>
      </c>
      <c r="D5" s="23">
        <v>406</v>
      </c>
      <c r="E5" s="24">
        <v>60653.26</v>
      </c>
      <c r="F5" s="25">
        <v>105202.05999999981</v>
      </c>
      <c r="G5" s="23">
        <v>267</v>
      </c>
      <c r="H5" s="24">
        <v>22561.23</v>
      </c>
      <c r="I5" s="25">
        <v>34871.07</v>
      </c>
      <c r="J5" s="23">
        <v>173</v>
      </c>
      <c r="K5" s="24">
        <v>31061.200000000001</v>
      </c>
      <c r="L5" s="25">
        <v>44971.17</v>
      </c>
      <c r="M5" s="23">
        <v>110</v>
      </c>
      <c r="N5" s="24">
        <v>88098.42</v>
      </c>
      <c r="O5" s="25">
        <v>137955.24999999974</v>
      </c>
      <c r="P5" s="23">
        <v>4</v>
      </c>
      <c r="Q5" s="24">
        <v>620.40999999999894</v>
      </c>
      <c r="R5" s="25">
        <v>1077.72</v>
      </c>
      <c r="S5" s="23">
        <v>0</v>
      </c>
      <c r="T5" s="24">
        <v>0</v>
      </c>
      <c r="U5" s="25">
        <v>0</v>
      </c>
      <c r="V5" s="77"/>
      <c r="W5" s="77"/>
    </row>
    <row r="6" spans="1:23" s="71" customFormat="1" ht="13.5" customHeight="1">
      <c r="A6" s="151"/>
      <c r="B6" s="151"/>
      <c r="C6" s="102" t="s">
        <v>38</v>
      </c>
      <c r="D6" s="26">
        <v>84</v>
      </c>
      <c r="E6" s="27">
        <v>11417.949999999983</v>
      </c>
      <c r="F6" s="28">
        <v>15959.949999999963</v>
      </c>
      <c r="G6" s="26">
        <v>31</v>
      </c>
      <c r="H6" s="27">
        <v>2534.0599999999959</v>
      </c>
      <c r="I6" s="28">
        <v>3518.71</v>
      </c>
      <c r="J6" s="26">
        <v>17</v>
      </c>
      <c r="K6" s="27">
        <v>2835.53</v>
      </c>
      <c r="L6" s="28">
        <v>4610.1099999999997</v>
      </c>
      <c r="M6" s="26">
        <v>5</v>
      </c>
      <c r="N6" s="27">
        <v>20122.91999999998</v>
      </c>
      <c r="O6" s="28">
        <v>88513.45</v>
      </c>
      <c r="P6" s="26">
        <v>0</v>
      </c>
      <c r="Q6" s="27">
        <v>0</v>
      </c>
      <c r="R6" s="28">
        <v>0</v>
      </c>
      <c r="S6" s="26">
        <v>0</v>
      </c>
      <c r="T6" s="27">
        <v>0</v>
      </c>
      <c r="U6" s="28">
        <v>0</v>
      </c>
      <c r="V6" s="77"/>
      <c r="W6" s="77"/>
    </row>
    <row r="7" spans="1:23" s="71" customFormat="1" ht="13.5" customHeight="1" thickBot="1">
      <c r="A7" s="151"/>
      <c r="B7" s="151"/>
      <c r="C7" s="103" t="s">
        <v>2</v>
      </c>
      <c r="D7" s="82">
        <f t="shared" ref="D7:U7" si="0">SUM(D5:D6)</f>
        <v>490</v>
      </c>
      <c r="E7" s="83">
        <f t="shared" si="0"/>
        <v>72071.209999999992</v>
      </c>
      <c r="F7" s="84">
        <f t="shared" si="0"/>
        <v>121162.00999999978</v>
      </c>
      <c r="G7" s="82">
        <f t="shared" si="0"/>
        <v>298</v>
      </c>
      <c r="H7" s="83">
        <f t="shared" si="0"/>
        <v>25095.289999999994</v>
      </c>
      <c r="I7" s="84">
        <f t="shared" si="0"/>
        <v>38389.78</v>
      </c>
      <c r="J7" s="82">
        <f t="shared" si="0"/>
        <v>190</v>
      </c>
      <c r="K7" s="83">
        <f t="shared" si="0"/>
        <v>33896.730000000003</v>
      </c>
      <c r="L7" s="84">
        <f t="shared" si="0"/>
        <v>49581.279999999999</v>
      </c>
      <c r="M7" s="82">
        <f t="shared" si="0"/>
        <v>115</v>
      </c>
      <c r="N7" s="83">
        <f t="shared" si="0"/>
        <v>108221.33999999998</v>
      </c>
      <c r="O7" s="84">
        <f t="shared" si="0"/>
        <v>226468.69999999972</v>
      </c>
      <c r="P7" s="82">
        <f t="shared" si="0"/>
        <v>4</v>
      </c>
      <c r="Q7" s="83">
        <f t="shared" si="0"/>
        <v>620.40999999999894</v>
      </c>
      <c r="R7" s="84">
        <f t="shared" si="0"/>
        <v>1077.72</v>
      </c>
      <c r="S7" s="82">
        <f t="shared" si="0"/>
        <v>0</v>
      </c>
      <c r="T7" s="83">
        <f t="shared" si="0"/>
        <v>0</v>
      </c>
      <c r="U7" s="84">
        <f t="shared" si="0"/>
        <v>0</v>
      </c>
      <c r="V7" s="77"/>
      <c r="W7" s="77"/>
    </row>
    <row r="8" spans="1:23" s="71" customFormat="1" ht="13.5" customHeight="1" thickTop="1">
      <c r="A8" s="151"/>
      <c r="B8" s="151"/>
      <c r="C8" s="78" t="s">
        <v>112</v>
      </c>
      <c r="D8" s="79">
        <v>112</v>
      </c>
      <c r="E8" s="80">
        <v>19271.099999999951</v>
      </c>
      <c r="F8" s="81">
        <v>41874.35999999995</v>
      </c>
      <c r="G8" s="79">
        <v>118</v>
      </c>
      <c r="H8" s="80">
        <v>9757.4199999999801</v>
      </c>
      <c r="I8" s="81">
        <v>17156.009999999958</v>
      </c>
      <c r="J8" s="79">
        <v>75</v>
      </c>
      <c r="K8" s="80">
        <v>13041.909999999969</v>
      </c>
      <c r="L8" s="81">
        <v>19631.179999999971</v>
      </c>
      <c r="M8" s="79">
        <v>51</v>
      </c>
      <c r="N8" s="80">
        <v>52808.419999999925</v>
      </c>
      <c r="O8" s="81">
        <v>92494.119999999821</v>
      </c>
      <c r="P8" s="79">
        <v>4</v>
      </c>
      <c r="Q8" s="80">
        <v>620.40999999999894</v>
      </c>
      <c r="R8" s="81">
        <v>1077.719999999998</v>
      </c>
      <c r="S8" s="79">
        <v>0</v>
      </c>
      <c r="T8" s="80">
        <v>0</v>
      </c>
      <c r="U8" s="81">
        <v>0</v>
      </c>
      <c r="V8" s="77"/>
      <c r="W8" s="77"/>
    </row>
    <row r="9" spans="1:23" s="71" customFormat="1" ht="13.5" customHeight="1">
      <c r="A9" s="151"/>
      <c r="B9" s="151"/>
      <c r="C9" s="154" t="s">
        <v>1</v>
      </c>
      <c r="D9" s="141" t="s">
        <v>19</v>
      </c>
      <c r="E9" s="141"/>
      <c r="F9" s="141"/>
      <c r="G9" s="141"/>
      <c r="H9" s="141"/>
      <c r="I9" s="141"/>
      <c r="J9" s="141"/>
      <c r="K9" s="141"/>
      <c r="L9" s="141"/>
      <c r="M9" s="144" t="s">
        <v>20</v>
      </c>
      <c r="N9" s="145"/>
      <c r="O9" s="145"/>
      <c r="P9" s="145"/>
      <c r="Q9" s="145"/>
      <c r="R9" s="146"/>
      <c r="S9" s="122" t="s">
        <v>47</v>
      </c>
      <c r="T9" s="143"/>
      <c r="U9" s="143"/>
      <c r="V9" s="77"/>
      <c r="W9" s="77"/>
    </row>
    <row r="10" spans="1:23" s="71" customFormat="1" ht="13.5" customHeight="1">
      <c r="A10" s="151"/>
      <c r="B10" s="151"/>
      <c r="C10" s="155"/>
      <c r="D10" s="147" t="s">
        <v>51</v>
      </c>
      <c r="E10" s="148"/>
      <c r="F10" s="148"/>
      <c r="G10" s="147" t="s">
        <v>50</v>
      </c>
      <c r="H10" s="148"/>
      <c r="I10" s="148"/>
      <c r="J10" s="147" t="s">
        <v>90</v>
      </c>
      <c r="K10" s="148"/>
      <c r="L10" s="148"/>
      <c r="M10" s="144" t="s">
        <v>49</v>
      </c>
      <c r="N10" s="145"/>
      <c r="O10" s="146"/>
      <c r="P10" s="144" t="s">
        <v>48</v>
      </c>
      <c r="Q10" s="145"/>
      <c r="R10" s="146"/>
      <c r="S10" s="143"/>
      <c r="T10" s="143"/>
      <c r="U10" s="143"/>
      <c r="V10" s="77"/>
      <c r="W10" s="77"/>
    </row>
    <row r="11" spans="1:23" s="71" customFormat="1" ht="13.5" customHeight="1">
      <c r="A11" s="151"/>
      <c r="B11" s="151"/>
      <c r="C11" s="156"/>
      <c r="D11" s="10" t="s">
        <v>26</v>
      </c>
      <c r="E11" s="11" t="s">
        <v>39</v>
      </c>
      <c r="F11" s="12" t="s">
        <v>40</v>
      </c>
      <c r="G11" s="10" t="s">
        <v>26</v>
      </c>
      <c r="H11" s="11" t="s">
        <v>39</v>
      </c>
      <c r="I11" s="12" t="s">
        <v>40</v>
      </c>
      <c r="J11" s="10" t="s">
        <v>26</v>
      </c>
      <c r="K11" s="11" t="s">
        <v>39</v>
      </c>
      <c r="L11" s="12" t="s">
        <v>40</v>
      </c>
      <c r="M11" s="10" t="s">
        <v>26</v>
      </c>
      <c r="N11" s="11" t="s">
        <v>39</v>
      </c>
      <c r="O11" s="12" t="s">
        <v>40</v>
      </c>
      <c r="P11" s="10" t="s">
        <v>26</v>
      </c>
      <c r="Q11" s="11" t="s">
        <v>39</v>
      </c>
      <c r="R11" s="12" t="s">
        <v>40</v>
      </c>
      <c r="S11" s="10" t="s">
        <v>26</v>
      </c>
      <c r="T11" s="11" t="s">
        <v>39</v>
      </c>
      <c r="U11" s="12" t="s">
        <v>40</v>
      </c>
      <c r="V11" s="77"/>
      <c r="W11" s="77"/>
    </row>
    <row r="12" spans="1:23" s="71" customFormat="1" ht="13.5" customHeight="1">
      <c r="A12" s="151"/>
      <c r="B12" s="151"/>
      <c r="C12" s="101" t="s">
        <v>37</v>
      </c>
      <c r="D12" s="23">
        <v>0</v>
      </c>
      <c r="E12" s="24">
        <v>0</v>
      </c>
      <c r="F12" s="25">
        <v>0</v>
      </c>
      <c r="G12" s="23">
        <v>0</v>
      </c>
      <c r="H12" s="24">
        <v>0</v>
      </c>
      <c r="I12" s="25">
        <v>0</v>
      </c>
      <c r="J12" s="23">
        <v>0</v>
      </c>
      <c r="K12" s="24">
        <v>0</v>
      </c>
      <c r="L12" s="25">
        <v>0</v>
      </c>
      <c r="M12" s="23">
        <v>5</v>
      </c>
      <c r="N12" s="24">
        <v>5357.73</v>
      </c>
      <c r="O12" s="25">
        <v>10999.929999999978</v>
      </c>
      <c r="P12" s="23">
        <v>11</v>
      </c>
      <c r="Q12" s="24">
        <v>4321.7499999999982</v>
      </c>
      <c r="R12" s="25">
        <v>8005.58</v>
      </c>
      <c r="S12" s="23">
        <v>15</v>
      </c>
      <c r="T12" s="24">
        <v>3792.79</v>
      </c>
      <c r="U12" s="25">
        <v>9088.23</v>
      </c>
      <c r="V12" s="77"/>
      <c r="W12" s="77"/>
    </row>
    <row r="13" spans="1:23" s="71" customFormat="1" ht="13.5" customHeight="1">
      <c r="A13" s="151"/>
      <c r="B13" s="151"/>
      <c r="C13" s="102" t="s">
        <v>38</v>
      </c>
      <c r="D13" s="26">
        <v>0</v>
      </c>
      <c r="E13" s="27">
        <v>0</v>
      </c>
      <c r="F13" s="28">
        <v>0</v>
      </c>
      <c r="G13" s="26">
        <v>0</v>
      </c>
      <c r="H13" s="27">
        <v>0</v>
      </c>
      <c r="I13" s="28">
        <v>0</v>
      </c>
      <c r="J13" s="26">
        <v>0</v>
      </c>
      <c r="K13" s="27">
        <v>0</v>
      </c>
      <c r="L13" s="28">
        <v>0</v>
      </c>
      <c r="M13" s="26">
        <v>0</v>
      </c>
      <c r="N13" s="27">
        <v>0</v>
      </c>
      <c r="O13" s="28">
        <v>0</v>
      </c>
      <c r="P13" s="26">
        <v>0</v>
      </c>
      <c r="Q13" s="27">
        <v>0</v>
      </c>
      <c r="R13" s="28">
        <v>0</v>
      </c>
      <c r="S13" s="26">
        <v>2</v>
      </c>
      <c r="T13" s="27">
        <v>4211.45</v>
      </c>
      <c r="U13" s="28">
        <v>16638.36</v>
      </c>
      <c r="V13" s="77"/>
      <c r="W13" s="77"/>
    </row>
    <row r="14" spans="1:23" s="71" customFormat="1" ht="13.5" customHeight="1" thickBot="1">
      <c r="A14" s="151"/>
      <c r="B14" s="151"/>
      <c r="C14" s="103" t="s">
        <v>2</v>
      </c>
      <c r="D14" s="82">
        <f t="shared" ref="D14:U14" si="1">SUM(D12:D13)</f>
        <v>0</v>
      </c>
      <c r="E14" s="83">
        <f t="shared" si="1"/>
        <v>0</v>
      </c>
      <c r="F14" s="84">
        <f t="shared" si="1"/>
        <v>0</v>
      </c>
      <c r="G14" s="82">
        <f t="shared" si="1"/>
        <v>0</v>
      </c>
      <c r="H14" s="83">
        <f t="shared" si="1"/>
        <v>0</v>
      </c>
      <c r="I14" s="84">
        <f t="shared" si="1"/>
        <v>0</v>
      </c>
      <c r="J14" s="82">
        <f t="shared" si="1"/>
        <v>0</v>
      </c>
      <c r="K14" s="83">
        <f t="shared" si="1"/>
        <v>0</v>
      </c>
      <c r="L14" s="84">
        <f t="shared" si="1"/>
        <v>0</v>
      </c>
      <c r="M14" s="82">
        <f t="shared" si="1"/>
        <v>5</v>
      </c>
      <c r="N14" s="83">
        <f t="shared" si="1"/>
        <v>5357.73</v>
      </c>
      <c r="O14" s="84">
        <f t="shared" si="1"/>
        <v>10999.929999999978</v>
      </c>
      <c r="P14" s="82">
        <f t="shared" si="1"/>
        <v>11</v>
      </c>
      <c r="Q14" s="83">
        <f t="shared" si="1"/>
        <v>4321.7499999999982</v>
      </c>
      <c r="R14" s="84">
        <f t="shared" si="1"/>
        <v>8005.58</v>
      </c>
      <c r="S14" s="82">
        <f t="shared" si="1"/>
        <v>17</v>
      </c>
      <c r="T14" s="83">
        <f t="shared" si="1"/>
        <v>8004.24</v>
      </c>
      <c r="U14" s="84">
        <f t="shared" si="1"/>
        <v>25726.59</v>
      </c>
      <c r="V14" s="77"/>
      <c r="W14" s="77"/>
    </row>
    <row r="15" spans="1:23" s="71" customFormat="1" ht="13.5" customHeight="1" thickTop="1">
      <c r="A15" s="151"/>
      <c r="B15" s="151"/>
      <c r="C15" s="78" t="s">
        <v>112</v>
      </c>
      <c r="D15" s="79">
        <v>0</v>
      </c>
      <c r="E15" s="80">
        <v>0</v>
      </c>
      <c r="F15" s="81">
        <v>0</v>
      </c>
      <c r="G15" s="79">
        <v>0</v>
      </c>
      <c r="H15" s="80">
        <v>0</v>
      </c>
      <c r="I15" s="81">
        <v>0</v>
      </c>
      <c r="J15" s="79">
        <v>0</v>
      </c>
      <c r="K15" s="80">
        <v>0</v>
      </c>
      <c r="L15" s="81">
        <v>0</v>
      </c>
      <c r="M15" s="79">
        <v>5</v>
      </c>
      <c r="N15" s="80">
        <v>5357.73</v>
      </c>
      <c r="O15" s="81">
        <v>10999.929999999978</v>
      </c>
      <c r="P15" s="79">
        <v>3</v>
      </c>
      <c r="Q15" s="80">
        <v>998.49999999999886</v>
      </c>
      <c r="R15" s="81">
        <v>1528.1499999999899</v>
      </c>
      <c r="S15" s="79">
        <v>11</v>
      </c>
      <c r="T15" s="80">
        <v>3419.3399999999847</v>
      </c>
      <c r="U15" s="81">
        <v>8466.2399999999834</v>
      </c>
      <c r="V15" s="77"/>
      <c r="W15" s="77"/>
    </row>
    <row r="16" spans="1:23" s="71" customFormat="1" ht="13.5" customHeight="1">
      <c r="A16" s="151"/>
      <c r="B16" s="151"/>
      <c r="C16" s="154" t="s">
        <v>1</v>
      </c>
      <c r="D16" s="126" t="s">
        <v>53</v>
      </c>
      <c r="E16" s="127"/>
      <c r="F16" s="128"/>
      <c r="G16" s="126" t="s">
        <v>54</v>
      </c>
      <c r="H16" s="127"/>
      <c r="I16" s="128"/>
      <c r="J16" s="126" t="s">
        <v>91</v>
      </c>
      <c r="K16" s="127"/>
      <c r="L16" s="128"/>
      <c r="M16" s="124" t="s">
        <v>92</v>
      </c>
      <c r="N16" s="125"/>
      <c r="O16" s="125"/>
      <c r="P16" s="125"/>
      <c r="Q16" s="125"/>
      <c r="R16" s="125"/>
      <c r="S16" s="125"/>
      <c r="T16" s="125"/>
      <c r="U16" s="125"/>
      <c r="V16" s="77"/>
      <c r="W16" s="77"/>
    </row>
    <row r="17" spans="1:25" s="71" customFormat="1" ht="13.5" customHeight="1">
      <c r="A17" s="151"/>
      <c r="B17" s="151"/>
      <c r="C17" s="155"/>
      <c r="D17" s="129"/>
      <c r="E17" s="130"/>
      <c r="F17" s="131"/>
      <c r="G17" s="129"/>
      <c r="H17" s="130"/>
      <c r="I17" s="131"/>
      <c r="J17" s="129"/>
      <c r="K17" s="130"/>
      <c r="L17" s="131"/>
      <c r="M17" s="132" t="s">
        <v>93</v>
      </c>
      <c r="N17" s="130"/>
      <c r="O17" s="131"/>
      <c r="P17" s="132" t="s">
        <v>94</v>
      </c>
      <c r="Q17" s="133"/>
      <c r="R17" s="134"/>
      <c r="S17" s="132" t="s">
        <v>95</v>
      </c>
      <c r="T17" s="130"/>
      <c r="U17" s="131"/>
      <c r="V17" s="77"/>
      <c r="W17" s="77"/>
      <c r="X17" s="13"/>
      <c r="Y17" s="13"/>
    </row>
    <row r="18" spans="1:25" s="71" customFormat="1" ht="13.5" customHeight="1">
      <c r="A18" s="151"/>
      <c r="B18" s="151"/>
      <c r="C18" s="156"/>
      <c r="D18" s="10" t="s">
        <v>26</v>
      </c>
      <c r="E18" s="11" t="s">
        <v>39</v>
      </c>
      <c r="F18" s="12" t="s">
        <v>40</v>
      </c>
      <c r="G18" s="10" t="s">
        <v>26</v>
      </c>
      <c r="H18" s="11" t="s">
        <v>39</v>
      </c>
      <c r="I18" s="12" t="s">
        <v>40</v>
      </c>
      <c r="J18" s="10" t="s">
        <v>26</v>
      </c>
      <c r="K18" s="11" t="s">
        <v>39</v>
      </c>
      <c r="L18" s="12" t="s">
        <v>40</v>
      </c>
      <c r="M18" s="10" t="s">
        <v>26</v>
      </c>
      <c r="N18" s="11" t="s">
        <v>39</v>
      </c>
      <c r="O18" s="12" t="s">
        <v>40</v>
      </c>
      <c r="P18" s="10" t="s">
        <v>26</v>
      </c>
      <c r="Q18" s="11" t="s">
        <v>39</v>
      </c>
      <c r="R18" s="12" t="s">
        <v>40</v>
      </c>
      <c r="S18" s="10" t="s">
        <v>26</v>
      </c>
      <c r="T18" s="11" t="s">
        <v>39</v>
      </c>
      <c r="U18" s="12" t="s">
        <v>40</v>
      </c>
      <c r="V18" s="77"/>
      <c r="W18" s="77"/>
      <c r="X18" s="43"/>
      <c r="Y18" s="43"/>
    </row>
    <row r="19" spans="1:25" s="71" customFormat="1" ht="13.5" customHeight="1">
      <c r="A19" s="151"/>
      <c r="B19" s="151"/>
      <c r="C19" s="101" t="s">
        <v>37</v>
      </c>
      <c r="D19" s="23">
        <v>14383</v>
      </c>
      <c r="E19" s="24">
        <v>1156186.9199999978</v>
      </c>
      <c r="F19" s="25">
        <v>1844980.07</v>
      </c>
      <c r="G19" s="23">
        <v>1113</v>
      </c>
      <c r="H19" s="24">
        <v>175880.84</v>
      </c>
      <c r="I19" s="25">
        <v>483288.97999999975</v>
      </c>
      <c r="J19" s="23">
        <v>332</v>
      </c>
      <c r="K19" s="24">
        <v>31123.23</v>
      </c>
      <c r="L19" s="25">
        <v>58021.75</v>
      </c>
      <c r="M19" s="23">
        <v>47</v>
      </c>
      <c r="N19" s="24">
        <v>7095.04</v>
      </c>
      <c r="O19" s="25">
        <v>15890.359999999953</v>
      </c>
      <c r="P19" s="23">
        <v>42</v>
      </c>
      <c r="Q19" s="24">
        <v>8972.9599999999991</v>
      </c>
      <c r="R19" s="25">
        <v>37365.199999999997</v>
      </c>
      <c r="S19" s="23">
        <v>4</v>
      </c>
      <c r="T19" s="24">
        <v>4100.75</v>
      </c>
      <c r="U19" s="25">
        <v>34222.159999999989</v>
      </c>
      <c r="V19" s="77"/>
      <c r="W19" s="77"/>
      <c r="X19" s="43"/>
      <c r="Y19" s="43"/>
    </row>
    <row r="20" spans="1:25" s="71" customFormat="1" ht="13.5" customHeight="1">
      <c r="A20" s="151"/>
      <c r="B20" s="151"/>
      <c r="C20" s="102" t="s">
        <v>38</v>
      </c>
      <c r="D20" s="26">
        <v>2188</v>
      </c>
      <c r="E20" s="27">
        <v>188843.82</v>
      </c>
      <c r="F20" s="28">
        <v>279357.21999999997</v>
      </c>
      <c r="G20" s="26">
        <v>118</v>
      </c>
      <c r="H20" s="27">
        <v>16420.899999999965</v>
      </c>
      <c r="I20" s="28">
        <v>43451.11</v>
      </c>
      <c r="J20" s="26">
        <v>30</v>
      </c>
      <c r="K20" s="27">
        <v>3144.72</v>
      </c>
      <c r="L20" s="28">
        <v>5328.27</v>
      </c>
      <c r="M20" s="26">
        <v>3</v>
      </c>
      <c r="N20" s="27">
        <v>220.68</v>
      </c>
      <c r="O20" s="28">
        <v>399.76</v>
      </c>
      <c r="P20" s="26">
        <v>1</v>
      </c>
      <c r="Q20" s="27">
        <v>398.02</v>
      </c>
      <c r="R20" s="28">
        <v>3184.16</v>
      </c>
      <c r="S20" s="26">
        <v>0</v>
      </c>
      <c r="T20" s="27">
        <v>0</v>
      </c>
      <c r="U20" s="28">
        <v>0</v>
      </c>
      <c r="V20" s="77"/>
      <c r="W20" s="77"/>
      <c r="X20" s="43"/>
      <c r="Y20" s="43"/>
    </row>
    <row r="21" spans="1:25" s="71" customFormat="1" ht="13.5" customHeight="1" thickBot="1">
      <c r="A21" s="151"/>
      <c r="B21" s="151"/>
      <c r="C21" s="103" t="s">
        <v>2</v>
      </c>
      <c r="D21" s="82">
        <f t="shared" ref="D21:U21" si="2">SUM(D19:D20)</f>
        <v>16571</v>
      </c>
      <c r="E21" s="83">
        <f t="shared" si="2"/>
        <v>1345030.7399999979</v>
      </c>
      <c r="F21" s="84">
        <f t="shared" si="2"/>
        <v>2124337.29</v>
      </c>
      <c r="G21" s="82">
        <f t="shared" si="2"/>
        <v>1231</v>
      </c>
      <c r="H21" s="83">
        <f t="shared" si="2"/>
        <v>192301.73999999996</v>
      </c>
      <c r="I21" s="84">
        <f t="shared" si="2"/>
        <v>526740.08999999973</v>
      </c>
      <c r="J21" s="82">
        <f t="shared" si="2"/>
        <v>362</v>
      </c>
      <c r="K21" s="83">
        <f t="shared" si="2"/>
        <v>34267.949999999997</v>
      </c>
      <c r="L21" s="84">
        <f t="shared" si="2"/>
        <v>63350.020000000004</v>
      </c>
      <c r="M21" s="82">
        <f t="shared" si="2"/>
        <v>50</v>
      </c>
      <c r="N21" s="83">
        <f t="shared" si="2"/>
        <v>7315.72</v>
      </c>
      <c r="O21" s="84">
        <f t="shared" si="2"/>
        <v>16290.119999999954</v>
      </c>
      <c r="P21" s="82">
        <f t="shared" si="2"/>
        <v>43</v>
      </c>
      <c r="Q21" s="83">
        <f t="shared" si="2"/>
        <v>9370.98</v>
      </c>
      <c r="R21" s="84">
        <f t="shared" si="2"/>
        <v>40549.360000000001</v>
      </c>
      <c r="S21" s="82">
        <f t="shared" si="2"/>
        <v>4</v>
      </c>
      <c r="T21" s="83">
        <f t="shared" si="2"/>
        <v>4100.75</v>
      </c>
      <c r="U21" s="84">
        <f t="shared" si="2"/>
        <v>34222.159999999989</v>
      </c>
      <c r="V21" s="77"/>
      <c r="W21" s="77"/>
    </row>
    <row r="22" spans="1:25" s="71" customFormat="1" ht="13.5" customHeight="1" thickTop="1">
      <c r="A22" s="151"/>
      <c r="B22" s="151"/>
      <c r="C22" s="78" t="s">
        <v>112</v>
      </c>
      <c r="D22" s="79">
        <v>2882</v>
      </c>
      <c r="E22" s="80">
        <v>242448.8399999995</v>
      </c>
      <c r="F22" s="81">
        <v>394299.64999999903</v>
      </c>
      <c r="G22" s="79">
        <v>245</v>
      </c>
      <c r="H22" s="80">
        <v>44178.439999999922</v>
      </c>
      <c r="I22" s="81">
        <v>164682.24999999968</v>
      </c>
      <c r="J22" s="79">
        <v>174</v>
      </c>
      <c r="K22" s="80">
        <v>16718.949999999957</v>
      </c>
      <c r="L22" s="81">
        <v>31734.559999999936</v>
      </c>
      <c r="M22" s="79">
        <v>23</v>
      </c>
      <c r="N22" s="80">
        <v>3525.3599999999897</v>
      </c>
      <c r="O22" s="81">
        <v>7447.5899999999892</v>
      </c>
      <c r="P22" s="79">
        <v>19</v>
      </c>
      <c r="Q22" s="80">
        <v>4271.1599999999953</v>
      </c>
      <c r="R22" s="81">
        <v>22140.999999999953</v>
      </c>
      <c r="S22" s="79">
        <v>3</v>
      </c>
      <c r="T22" s="80">
        <v>3590.9099999999798</v>
      </c>
      <c r="U22" s="81">
        <v>31112.14</v>
      </c>
      <c r="V22" s="77"/>
      <c r="W22" s="77"/>
    </row>
    <row r="23" spans="1:25" s="71" customFormat="1" ht="13.5" customHeight="1">
      <c r="A23" s="151"/>
      <c r="B23" s="151"/>
      <c r="C23" s="154" t="s">
        <v>1</v>
      </c>
      <c r="D23" s="122" t="s">
        <v>52</v>
      </c>
      <c r="E23" s="143"/>
      <c r="F23" s="143"/>
      <c r="G23" s="122" t="s">
        <v>55</v>
      </c>
      <c r="H23" s="143"/>
      <c r="I23" s="143"/>
      <c r="J23" s="124" t="s">
        <v>21</v>
      </c>
      <c r="K23" s="125"/>
      <c r="L23" s="125"/>
      <c r="M23" s="125"/>
      <c r="N23" s="125"/>
      <c r="O23" s="125"/>
      <c r="P23" s="124" t="s">
        <v>22</v>
      </c>
      <c r="Q23" s="125"/>
      <c r="R23" s="125"/>
      <c r="S23" s="125"/>
      <c r="T23" s="125"/>
      <c r="U23" s="125"/>
      <c r="V23" s="77"/>
      <c r="W23" s="77"/>
    </row>
    <row r="24" spans="1:25" s="71" customFormat="1" ht="13.5" customHeight="1">
      <c r="A24" s="151"/>
      <c r="B24" s="151"/>
      <c r="C24" s="155"/>
      <c r="D24" s="143"/>
      <c r="E24" s="143"/>
      <c r="F24" s="143"/>
      <c r="G24" s="143"/>
      <c r="H24" s="143"/>
      <c r="I24" s="143"/>
      <c r="J24" s="122" t="s">
        <v>56</v>
      </c>
      <c r="K24" s="143"/>
      <c r="L24" s="143"/>
      <c r="M24" s="122" t="s">
        <v>57</v>
      </c>
      <c r="N24" s="122"/>
      <c r="O24" s="137"/>
      <c r="P24" s="122" t="s">
        <v>63</v>
      </c>
      <c r="Q24" s="122"/>
      <c r="R24" s="137"/>
      <c r="S24" s="122" t="s">
        <v>62</v>
      </c>
      <c r="T24" s="122"/>
      <c r="U24" s="137"/>
      <c r="V24" s="77"/>
      <c r="W24" s="77"/>
    </row>
    <row r="25" spans="1:25" s="71" customFormat="1" ht="13.5" customHeight="1">
      <c r="A25" s="151"/>
      <c r="B25" s="151"/>
      <c r="C25" s="156"/>
      <c r="D25" s="10" t="s">
        <v>26</v>
      </c>
      <c r="E25" s="11" t="s">
        <v>39</v>
      </c>
      <c r="F25" s="12" t="s">
        <v>40</v>
      </c>
      <c r="G25" s="10" t="s">
        <v>26</v>
      </c>
      <c r="H25" s="11" t="s">
        <v>39</v>
      </c>
      <c r="I25" s="12" t="s">
        <v>40</v>
      </c>
      <c r="J25" s="10" t="s">
        <v>26</v>
      </c>
      <c r="K25" s="11" t="s">
        <v>39</v>
      </c>
      <c r="L25" s="12" t="s">
        <v>40</v>
      </c>
      <c r="M25" s="10" t="s">
        <v>26</v>
      </c>
      <c r="N25" s="11" t="s">
        <v>39</v>
      </c>
      <c r="O25" s="12" t="s">
        <v>40</v>
      </c>
      <c r="P25" s="10" t="s">
        <v>26</v>
      </c>
      <c r="Q25" s="11" t="s">
        <v>39</v>
      </c>
      <c r="R25" s="12" t="s">
        <v>40</v>
      </c>
      <c r="S25" s="10" t="s">
        <v>26</v>
      </c>
      <c r="T25" s="11" t="s">
        <v>39</v>
      </c>
      <c r="U25" s="12" t="s">
        <v>40</v>
      </c>
      <c r="V25" s="77"/>
      <c r="W25" s="77"/>
    </row>
    <row r="26" spans="1:25" s="71" customFormat="1" ht="13.5" customHeight="1">
      <c r="A26" s="151"/>
      <c r="B26" s="151"/>
      <c r="C26" s="101" t="s">
        <v>37</v>
      </c>
      <c r="D26" s="23">
        <v>38</v>
      </c>
      <c r="E26" s="24">
        <v>4383.5200000000004</v>
      </c>
      <c r="F26" s="25">
        <v>8065.11</v>
      </c>
      <c r="G26" s="23">
        <v>45</v>
      </c>
      <c r="H26" s="24">
        <v>13064.929999999975</v>
      </c>
      <c r="I26" s="25">
        <v>39863.079999999951</v>
      </c>
      <c r="J26" s="23">
        <v>18</v>
      </c>
      <c r="K26" s="24">
        <v>15792.279999999986</v>
      </c>
      <c r="L26" s="25">
        <v>69172.89</v>
      </c>
      <c r="M26" s="23">
        <v>836</v>
      </c>
      <c r="N26" s="24">
        <v>137276.00999999972</v>
      </c>
      <c r="O26" s="25">
        <v>232284.16999999952</v>
      </c>
      <c r="P26" s="23">
        <v>74</v>
      </c>
      <c r="Q26" s="24">
        <v>11181.139999999972</v>
      </c>
      <c r="R26" s="25">
        <v>15253.909999999965</v>
      </c>
      <c r="S26" s="23">
        <v>42</v>
      </c>
      <c r="T26" s="24">
        <v>11432.569999999969</v>
      </c>
      <c r="U26" s="25">
        <v>23590.289999999957</v>
      </c>
      <c r="V26" s="77"/>
      <c r="W26" s="77"/>
    </row>
    <row r="27" spans="1:25" s="71" customFormat="1" ht="13.5" customHeight="1">
      <c r="A27" s="151"/>
      <c r="B27" s="151"/>
      <c r="C27" s="102" t="s">
        <v>38</v>
      </c>
      <c r="D27" s="26">
        <v>9</v>
      </c>
      <c r="E27" s="27">
        <v>879.36999999999671</v>
      </c>
      <c r="F27" s="28">
        <v>1594.96</v>
      </c>
      <c r="G27" s="26">
        <v>3</v>
      </c>
      <c r="H27" s="27">
        <v>184.1899999999998</v>
      </c>
      <c r="I27" s="28">
        <v>356.71</v>
      </c>
      <c r="J27" s="26">
        <v>3</v>
      </c>
      <c r="K27" s="27">
        <v>2975.15</v>
      </c>
      <c r="L27" s="28">
        <v>7970.8</v>
      </c>
      <c r="M27" s="26">
        <v>71</v>
      </c>
      <c r="N27" s="27">
        <v>12915.949999999979</v>
      </c>
      <c r="O27" s="28">
        <v>22548.699999999972</v>
      </c>
      <c r="P27" s="26">
        <v>7</v>
      </c>
      <c r="Q27" s="27">
        <v>524.56999999999982</v>
      </c>
      <c r="R27" s="28">
        <v>641.94999999999993</v>
      </c>
      <c r="S27" s="26">
        <v>13</v>
      </c>
      <c r="T27" s="27">
        <v>18791.689999999977</v>
      </c>
      <c r="U27" s="28">
        <v>26550.14999999998</v>
      </c>
      <c r="V27" s="77"/>
      <c r="W27" s="77"/>
    </row>
    <row r="28" spans="1:25" s="71" customFormat="1" ht="13.5" customHeight="1" thickBot="1">
      <c r="A28" s="151"/>
      <c r="B28" s="151"/>
      <c r="C28" s="103" t="s">
        <v>2</v>
      </c>
      <c r="D28" s="82">
        <f t="shared" ref="D28:U28" si="3">SUM(D26:D27)</f>
        <v>47</v>
      </c>
      <c r="E28" s="83">
        <f t="shared" si="3"/>
        <v>5262.8899999999976</v>
      </c>
      <c r="F28" s="84">
        <f t="shared" si="3"/>
        <v>9660.07</v>
      </c>
      <c r="G28" s="82">
        <f t="shared" si="3"/>
        <v>48</v>
      </c>
      <c r="H28" s="83">
        <f t="shared" si="3"/>
        <v>13249.119999999975</v>
      </c>
      <c r="I28" s="84">
        <f t="shared" si="3"/>
        <v>40219.78999999995</v>
      </c>
      <c r="J28" s="82">
        <f t="shared" si="3"/>
        <v>21</v>
      </c>
      <c r="K28" s="83">
        <f t="shared" si="3"/>
        <v>18767.429999999986</v>
      </c>
      <c r="L28" s="84">
        <f t="shared" si="3"/>
        <v>77143.69</v>
      </c>
      <c r="M28" s="82">
        <f t="shared" si="3"/>
        <v>907</v>
      </c>
      <c r="N28" s="83">
        <f t="shared" si="3"/>
        <v>150191.9599999997</v>
      </c>
      <c r="O28" s="84">
        <f t="shared" si="3"/>
        <v>254832.8699999995</v>
      </c>
      <c r="P28" s="82">
        <f t="shared" si="3"/>
        <v>81</v>
      </c>
      <c r="Q28" s="83">
        <f t="shared" si="3"/>
        <v>11705.709999999972</v>
      </c>
      <c r="R28" s="84">
        <f t="shared" si="3"/>
        <v>15895.859999999966</v>
      </c>
      <c r="S28" s="82">
        <f t="shared" si="3"/>
        <v>55</v>
      </c>
      <c r="T28" s="83">
        <f t="shared" si="3"/>
        <v>30224.259999999944</v>
      </c>
      <c r="U28" s="84">
        <f t="shared" si="3"/>
        <v>50140.439999999937</v>
      </c>
      <c r="V28" s="77"/>
      <c r="W28" s="77"/>
    </row>
    <row r="29" spans="1:25" s="71" customFormat="1" ht="13.5" customHeight="1" thickTop="1">
      <c r="A29" s="151"/>
      <c r="B29" s="151"/>
      <c r="C29" s="78" t="s">
        <v>112</v>
      </c>
      <c r="D29" s="79">
        <v>14</v>
      </c>
      <c r="E29" s="80">
        <v>1878.6499999999955</v>
      </c>
      <c r="F29" s="81">
        <v>3386.479999999995</v>
      </c>
      <c r="G29" s="79">
        <v>33</v>
      </c>
      <c r="H29" s="80">
        <v>10894.919999999971</v>
      </c>
      <c r="I29" s="81">
        <v>35939.459999999963</v>
      </c>
      <c r="J29" s="79">
        <v>15</v>
      </c>
      <c r="K29" s="80">
        <v>15284.409999999985</v>
      </c>
      <c r="L29" s="81">
        <v>67717.419999999896</v>
      </c>
      <c r="M29" s="79">
        <v>387</v>
      </c>
      <c r="N29" s="80">
        <v>55718.989999999918</v>
      </c>
      <c r="O29" s="81">
        <v>86134.249999999884</v>
      </c>
      <c r="P29" s="79">
        <v>44</v>
      </c>
      <c r="Q29" s="80">
        <v>7950.7699999999795</v>
      </c>
      <c r="R29" s="81">
        <v>11838.839999999969</v>
      </c>
      <c r="S29" s="79">
        <v>20</v>
      </c>
      <c r="T29" s="80">
        <v>4483.309999999984</v>
      </c>
      <c r="U29" s="81">
        <v>6945.6299999999947</v>
      </c>
      <c r="V29" s="77"/>
      <c r="W29" s="77"/>
    </row>
    <row r="30" spans="1:25" s="71" customFormat="1" ht="13.5" customHeight="1">
      <c r="A30" s="151"/>
      <c r="B30" s="151"/>
      <c r="C30" s="154" t="s">
        <v>1</v>
      </c>
      <c r="D30" s="122" t="s">
        <v>61</v>
      </c>
      <c r="E30" s="123"/>
      <c r="F30" s="123"/>
      <c r="G30" s="122" t="s">
        <v>60</v>
      </c>
      <c r="H30" s="123"/>
      <c r="I30" s="123"/>
      <c r="J30" s="124" t="s">
        <v>23</v>
      </c>
      <c r="K30" s="125"/>
      <c r="L30" s="125"/>
      <c r="M30" s="125"/>
      <c r="N30" s="125"/>
      <c r="O30" s="125"/>
      <c r="P30" s="122" t="s">
        <v>64</v>
      </c>
      <c r="Q30" s="123"/>
      <c r="R30" s="123"/>
      <c r="S30" s="141" t="s">
        <v>24</v>
      </c>
      <c r="T30" s="142"/>
      <c r="U30" s="142"/>
      <c r="V30" s="77"/>
      <c r="W30" s="77"/>
    </row>
    <row r="31" spans="1:25" s="71" customFormat="1" ht="13.5" customHeight="1">
      <c r="A31" s="151"/>
      <c r="B31" s="151"/>
      <c r="C31" s="155"/>
      <c r="D31" s="123"/>
      <c r="E31" s="123"/>
      <c r="F31" s="123"/>
      <c r="G31" s="123"/>
      <c r="H31" s="123"/>
      <c r="I31" s="123"/>
      <c r="J31" s="122" t="s">
        <v>59</v>
      </c>
      <c r="K31" s="137"/>
      <c r="L31" s="137"/>
      <c r="M31" s="122" t="s">
        <v>58</v>
      </c>
      <c r="N31" s="122"/>
      <c r="O31" s="137"/>
      <c r="P31" s="123"/>
      <c r="Q31" s="123"/>
      <c r="R31" s="123"/>
      <c r="S31" s="122" t="s">
        <v>65</v>
      </c>
      <c r="T31" s="123"/>
      <c r="U31" s="123"/>
      <c r="V31" s="77"/>
      <c r="W31" s="77"/>
    </row>
    <row r="32" spans="1:25" s="71" customFormat="1" ht="13.5" customHeight="1">
      <c r="A32" s="151"/>
      <c r="B32" s="151"/>
      <c r="C32" s="156"/>
      <c r="D32" s="10" t="s">
        <v>26</v>
      </c>
      <c r="E32" s="11" t="s">
        <v>39</v>
      </c>
      <c r="F32" s="12" t="s">
        <v>40</v>
      </c>
      <c r="G32" s="10" t="s">
        <v>26</v>
      </c>
      <c r="H32" s="11" t="s">
        <v>39</v>
      </c>
      <c r="I32" s="12" t="s">
        <v>40</v>
      </c>
      <c r="J32" s="10" t="s">
        <v>26</v>
      </c>
      <c r="K32" s="11" t="s">
        <v>39</v>
      </c>
      <c r="L32" s="12" t="s">
        <v>40</v>
      </c>
      <c r="M32" s="10" t="s">
        <v>26</v>
      </c>
      <c r="N32" s="11" t="s">
        <v>39</v>
      </c>
      <c r="O32" s="12" t="s">
        <v>40</v>
      </c>
      <c r="P32" s="10" t="s">
        <v>26</v>
      </c>
      <c r="Q32" s="11" t="s">
        <v>39</v>
      </c>
      <c r="R32" s="12" t="s">
        <v>40</v>
      </c>
      <c r="S32" s="10" t="s">
        <v>26</v>
      </c>
      <c r="T32" s="11" t="s">
        <v>39</v>
      </c>
      <c r="U32" s="12" t="s">
        <v>40</v>
      </c>
      <c r="V32" s="77"/>
      <c r="W32" s="77"/>
    </row>
    <row r="33" spans="1:23" s="71" customFormat="1" ht="13.5" customHeight="1">
      <c r="A33" s="151"/>
      <c r="B33" s="151"/>
      <c r="C33" s="101" t="s">
        <v>37</v>
      </c>
      <c r="D33" s="23">
        <v>0</v>
      </c>
      <c r="E33" s="24">
        <v>0</v>
      </c>
      <c r="F33" s="25">
        <v>0</v>
      </c>
      <c r="G33" s="23">
        <v>167</v>
      </c>
      <c r="H33" s="24">
        <v>51492</v>
      </c>
      <c r="I33" s="25">
        <v>66350.7</v>
      </c>
      <c r="J33" s="23">
        <v>60</v>
      </c>
      <c r="K33" s="24">
        <v>11519.359999999979</v>
      </c>
      <c r="L33" s="25">
        <v>13347.409999999982</v>
      </c>
      <c r="M33" s="23">
        <v>190</v>
      </c>
      <c r="N33" s="24">
        <v>43829.95</v>
      </c>
      <c r="O33" s="25">
        <v>55263.4</v>
      </c>
      <c r="P33" s="23">
        <v>16</v>
      </c>
      <c r="Q33" s="24">
        <v>2260.4799999999959</v>
      </c>
      <c r="R33" s="25">
        <v>2886.5899999999965</v>
      </c>
      <c r="S33" s="23">
        <v>11</v>
      </c>
      <c r="T33" s="24">
        <v>2260.4199999999955</v>
      </c>
      <c r="U33" s="25">
        <v>2878.3599999999951</v>
      </c>
      <c r="V33" s="77"/>
      <c r="W33" s="77"/>
    </row>
    <row r="34" spans="1:23" s="71" customFormat="1" ht="13.5" customHeight="1">
      <c r="A34" s="151"/>
      <c r="B34" s="151"/>
      <c r="C34" s="102" t="s">
        <v>38</v>
      </c>
      <c r="D34" s="26">
        <v>0</v>
      </c>
      <c r="E34" s="27">
        <v>0</v>
      </c>
      <c r="F34" s="28">
        <v>0</v>
      </c>
      <c r="G34" s="26">
        <v>44</v>
      </c>
      <c r="H34" s="27">
        <v>57926.43</v>
      </c>
      <c r="I34" s="28">
        <v>92432.42</v>
      </c>
      <c r="J34" s="26">
        <v>7</v>
      </c>
      <c r="K34" s="27">
        <v>1150.54</v>
      </c>
      <c r="L34" s="28">
        <v>1663.2199999999978</v>
      </c>
      <c r="M34" s="26">
        <v>37</v>
      </c>
      <c r="N34" s="27">
        <v>9886.3799999999992</v>
      </c>
      <c r="O34" s="28">
        <v>10920.219999999987</v>
      </c>
      <c r="P34" s="26">
        <v>2</v>
      </c>
      <c r="Q34" s="27">
        <v>280.91000000000003</v>
      </c>
      <c r="R34" s="28">
        <v>280.91000000000003</v>
      </c>
      <c r="S34" s="26">
        <v>0</v>
      </c>
      <c r="T34" s="27">
        <v>0</v>
      </c>
      <c r="U34" s="28">
        <v>0</v>
      </c>
      <c r="V34" s="77"/>
      <c r="W34" s="77"/>
    </row>
    <row r="35" spans="1:23" s="72" customFormat="1" ht="13.5" customHeight="1" thickBot="1">
      <c r="A35" s="151"/>
      <c r="B35" s="151"/>
      <c r="C35" s="103" t="s">
        <v>2</v>
      </c>
      <c r="D35" s="82">
        <f t="shared" ref="D35:U35" si="4">SUM(D33:D34)</f>
        <v>0</v>
      </c>
      <c r="E35" s="83">
        <f t="shared" si="4"/>
        <v>0</v>
      </c>
      <c r="F35" s="84">
        <f t="shared" si="4"/>
        <v>0</v>
      </c>
      <c r="G35" s="82">
        <f t="shared" si="4"/>
        <v>211</v>
      </c>
      <c r="H35" s="83">
        <f t="shared" si="4"/>
        <v>109418.43</v>
      </c>
      <c r="I35" s="84">
        <f t="shared" si="4"/>
        <v>158783.12</v>
      </c>
      <c r="J35" s="82">
        <f t="shared" si="4"/>
        <v>67</v>
      </c>
      <c r="K35" s="83">
        <f t="shared" si="4"/>
        <v>12669.89999999998</v>
      </c>
      <c r="L35" s="84">
        <f t="shared" si="4"/>
        <v>15010.629999999979</v>
      </c>
      <c r="M35" s="82">
        <f t="shared" si="4"/>
        <v>227</v>
      </c>
      <c r="N35" s="83">
        <f t="shared" si="4"/>
        <v>53716.329999999994</v>
      </c>
      <c r="O35" s="84">
        <f t="shared" si="4"/>
        <v>66183.62</v>
      </c>
      <c r="P35" s="82">
        <f t="shared" si="4"/>
        <v>18</v>
      </c>
      <c r="Q35" s="83">
        <f t="shared" si="4"/>
        <v>2541.3899999999958</v>
      </c>
      <c r="R35" s="84">
        <f t="shared" si="4"/>
        <v>3167.4999999999964</v>
      </c>
      <c r="S35" s="82">
        <f t="shared" si="4"/>
        <v>11</v>
      </c>
      <c r="T35" s="83">
        <f t="shared" si="4"/>
        <v>2260.4199999999955</v>
      </c>
      <c r="U35" s="84">
        <f t="shared" si="4"/>
        <v>2878.3599999999951</v>
      </c>
      <c r="V35" s="77"/>
      <c r="W35" s="77"/>
    </row>
    <row r="36" spans="1:23" s="72" customFormat="1" ht="13.5" customHeight="1" thickTop="1">
      <c r="A36" s="151"/>
      <c r="B36" s="151"/>
      <c r="C36" s="78" t="s">
        <v>112</v>
      </c>
      <c r="D36" s="79">
        <v>0</v>
      </c>
      <c r="E36" s="80">
        <v>0</v>
      </c>
      <c r="F36" s="81">
        <v>0</v>
      </c>
      <c r="G36" s="79">
        <v>10</v>
      </c>
      <c r="H36" s="80">
        <v>10</v>
      </c>
      <c r="I36" s="81">
        <v>2152.5099999999957</v>
      </c>
      <c r="J36" s="79">
        <v>7</v>
      </c>
      <c r="K36" s="80">
        <v>1352.8599999999969</v>
      </c>
      <c r="L36" s="81">
        <v>1684.9099999999971</v>
      </c>
      <c r="M36" s="79">
        <v>52</v>
      </c>
      <c r="N36" s="80">
        <v>12392.759999999977</v>
      </c>
      <c r="O36" s="81">
        <v>17549.289999999964</v>
      </c>
      <c r="P36" s="79">
        <v>0</v>
      </c>
      <c r="Q36" s="80">
        <v>0</v>
      </c>
      <c r="R36" s="81">
        <v>0</v>
      </c>
      <c r="S36" s="79">
        <v>2</v>
      </c>
      <c r="T36" s="80">
        <v>563.79</v>
      </c>
      <c r="U36" s="81">
        <v>1181.73</v>
      </c>
      <c r="V36" s="77"/>
      <c r="W36" s="77"/>
    </row>
    <row r="37" spans="1:23" s="72" customFormat="1" ht="13.5" customHeight="1">
      <c r="A37" s="151"/>
      <c r="B37" s="151"/>
      <c r="C37" s="154" t="s">
        <v>1</v>
      </c>
      <c r="D37" s="141" t="s">
        <v>24</v>
      </c>
      <c r="E37" s="142"/>
      <c r="F37" s="142"/>
      <c r="G37" s="122" t="s">
        <v>67</v>
      </c>
      <c r="H37" s="123"/>
      <c r="I37" s="123"/>
      <c r="J37" s="122" t="s">
        <v>98</v>
      </c>
      <c r="K37" s="123"/>
      <c r="L37" s="123"/>
      <c r="M37" s="122" t="s">
        <v>96</v>
      </c>
      <c r="N37" s="123"/>
      <c r="O37" s="123"/>
      <c r="P37" s="122" t="s">
        <v>97</v>
      </c>
      <c r="Q37" s="123"/>
      <c r="R37" s="123"/>
      <c r="S37" s="135" t="s">
        <v>28</v>
      </c>
      <c r="T37" s="138"/>
      <c r="U37" s="138"/>
      <c r="V37" s="77"/>
      <c r="W37" s="77"/>
    </row>
    <row r="38" spans="1:23" s="72" customFormat="1" ht="13.5" customHeight="1">
      <c r="A38" s="151"/>
      <c r="B38" s="151"/>
      <c r="C38" s="155"/>
      <c r="D38" s="122" t="s">
        <v>66</v>
      </c>
      <c r="E38" s="122"/>
      <c r="F38" s="137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38"/>
      <c r="T38" s="138"/>
      <c r="U38" s="138"/>
      <c r="V38" s="77"/>
      <c r="W38" s="77"/>
    </row>
    <row r="39" spans="1:23" s="72" customFormat="1" ht="13.5" customHeight="1">
      <c r="A39" s="151"/>
      <c r="B39" s="151"/>
      <c r="C39" s="156"/>
      <c r="D39" s="10" t="s">
        <v>26</v>
      </c>
      <c r="E39" s="11" t="s">
        <v>39</v>
      </c>
      <c r="F39" s="12" t="s">
        <v>40</v>
      </c>
      <c r="G39" s="10" t="s">
        <v>26</v>
      </c>
      <c r="H39" s="11" t="s">
        <v>39</v>
      </c>
      <c r="I39" s="12" t="s">
        <v>40</v>
      </c>
      <c r="J39" s="10" t="s">
        <v>26</v>
      </c>
      <c r="K39" s="11" t="s">
        <v>39</v>
      </c>
      <c r="L39" s="12" t="s">
        <v>40</v>
      </c>
      <c r="M39" s="10" t="s">
        <v>26</v>
      </c>
      <c r="N39" s="11" t="s">
        <v>39</v>
      </c>
      <c r="O39" s="12" t="s">
        <v>40</v>
      </c>
      <c r="P39" s="10" t="s">
        <v>26</v>
      </c>
      <c r="Q39" s="11" t="s">
        <v>39</v>
      </c>
      <c r="R39" s="12" t="s">
        <v>40</v>
      </c>
      <c r="S39" s="56" t="s">
        <v>26</v>
      </c>
      <c r="T39" s="57" t="s">
        <v>39</v>
      </c>
      <c r="U39" s="58" t="s">
        <v>40</v>
      </c>
      <c r="V39" s="77"/>
      <c r="W39" s="77"/>
    </row>
    <row r="40" spans="1:23" s="72" customFormat="1" ht="13.5" customHeight="1">
      <c r="A40" s="151"/>
      <c r="B40" s="151"/>
      <c r="C40" s="101" t="s">
        <v>37</v>
      </c>
      <c r="D40" s="23">
        <v>9</v>
      </c>
      <c r="E40" s="24">
        <v>140.18999999999991</v>
      </c>
      <c r="F40" s="25">
        <v>140.18999999999991</v>
      </c>
      <c r="G40" s="23">
        <v>44</v>
      </c>
      <c r="H40" s="24">
        <v>2984.6199999999963</v>
      </c>
      <c r="I40" s="25">
        <v>3202.7499999999959</v>
      </c>
      <c r="J40" s="23">
        <v>26</v>
      </c>
      <c r="K40" s="24">
        <v>2488.419999999996</v>
      </c>
      <c r="L40" s="25">
        <v>2930.1799999999962</v>
      </c>
      <c r="M40" s="23">
        <v>0</v>
      </c>
      <c r="N40" s="24">
        <v>0</v>
      </c>
      <c r="O40" s="25">
        <v>0</v>
      </c>
      <c r="P40" s="23">
        <v>81</v>
      </c>
      <c r="Q40" s="24">
        <v>10721.969999999979</v>
      </c>
      <c r="R40" s="25">
        <v>13309.529999999982</v>
      </c>
      <c r="S40" s="59">
        <f t="shared" ref="S40:U41" si="5">SUM(D19,G19,J19,M19,P19,S19,D26)</f>
        <v>15959</v>
      </c>
      <c r="T40" s="60">
        <f t="shared" si="5"/>
        <v>1387743.2599999979</v>
      </c>
      <c r="U40" s="61">
        <f t="shared" si="5"/>
        <v>2481833.63</v>
      </c>
      <c r="V40" s="77"/>
      <c r="W40" s="77"/>
    </row>
    <row r="41" spans="1:23" s="72" customFormat="1" ht="13.5" customHeight="1">
      <c r="A41" s="151"/>
      <c r="B41" s="151"/>
      <c r="C41" s="102" t="s">
        <v>38</v>
      </c>
      <c r="D41" s="26">
        <v>5</v>
      </c>
      <c r="E41" s="27">
        <v>91.82</v>
      </c>
      <c r="F41" s="28">
        <v>91.82</v>
      </c>
      <c r="G41" s="26">
        <v>37</v>
      </c>
      <c r="H41" s="27">
        <v>2815.56</v>
      </c>
      <c r="I41" s="28">
        <v>3031.45</v>
      </c>
      <c r="J41" s="26">
        <v>10</v>
      </c>
      <c r="K41" s="27">
        <v>1700.9199999999989</v>
      </c>
      <c r="L41" s="28">
        <v>2275.39</v>
      </c>
      <c r="M41" s="26">
        <v>0</v>
      </c>
      <c r="N41" s="27">
        <v>0</v>
      </c>
      <c r="O41" s="28">
        <v>0</v>
      </c>
      <c r="P41" s="26">
        <v>19</v>
      </c>
      <c r="Q41" s="27">
        <v>1714.0299999999977</v>
      </c>
      <c r="R41" s="28">
        <v>2163.259999999997</v>
      </c>
      <c r="S41" s="62">
        <f t="shared" si="5"/>
        <v>2349</v>
      </c>
      <c r="T41" s="63">
        <f t="shared" si="5"/>
        <v>209907.50999999995</v>
      </c>
      <c r="U41" s="64">
        <f t="shared" si="5"/>
        <v>333315.48</v>
      </c>
      <c r="V41" s="77"/>
      <c r="W41" s="77"/>
    </row>
    <row r="42" spans="1:23" s="72" customFormat="1" ht="13.5" customHeight="1" thickBot="1">
      <c r="A42" s="151"/>
      <c r="B42" s="151"/>
      <c r="C42" s="103" t="s">
        <v>2</v>
      </c>
      <c r="D42" s="82">
        <f t="shared" ref="D42:U42" si="6">SUM(D40:D41)</f>
        <v>14</v>
      </c>
      <c r="E42" s="83">
        <f t="shared" si="6"/>
        <v>232.00999999999991</v>
      </c>
      <c r="F42" s="84">
        <f t="shared" si="6"/>
        <v>232.00999999999991</v>
      </c>
      <c r="G42" s="82">
        <f t="shared" si="6"/>
        <v>81</v>
      </c>
      <c r="H42" s="83">
        <f t="shared" si="6"/>
        <v>5800.1799999999967</v>
      </c>
      <c r="I42" s="84">
        <f t="shared" si="6"/>
        <v>6234.1999999999953</v>
      </c>
      <c r="J42" s="82">
        <f t="shared" si="6"/>
        <v>36</v>
      </c>
      <c r="K42" s="83">
        <f t="shared" si="6"/>
        <v>4189.3399999999947</v>
      </c>
      <c r="L42" s="84">
        <f t="shared" si="6"/>
        <v>5205.5699999999961</v>
      </c>
      <c r="M42" s="82">
        <f t="shared" si="6"/>
        <v>0</v>
      </c>
      <c r="N42" s="83">
        <f t="shared" si="6"/>
        <v>0</v>
      </c>
      <c r="O42" s="84">
        <f t="shared" si="6"/>
        <v>0</v>
      </c>
      <c r="P42" s="82">
        <f t="shared" si="6"/>
        <v>100</v>
      </c>
      <c r="Q42" s="83">
        <f t="shared" si="6"/>
        <v>12435.999999999976</v>
      </c>
      <c r="R42" s="84">
        <f t="shared" si="6"/>
        <v>15472.789999999979</v>
      </c>
      <c r="S42" s="86">
        <f t="shared" si="6"/>
        <v>18308</v>
      </c>
      <c r="T42" s="87">
        <f t="shared" si="6"/>
        <v>1597650.7699999979</v>
      </c>
      <c r="U42" s="88">
        <f t="shared" si="6"/>
        <v>2815149.11</v>
      </c>
    </row>
    <row r="43" spans="1:23" s="72" customFormat="1" ht="13.5" customHeight="1" thickTop="1">
      <c r="A43" s="151"/>
      <c r="B43" s="151"/>
      <c r="C43" s="104" t="s">
        <v>113</v>
      </c>
      <c r="D43" s="79">
        <v>0</v>
      </c>
      <c r="E43" s="80">
        <v>0</v>
      </c>
      <c r="F43" s="81">
        <v>0</v>
      </c>
      <c r="G43" s="79">
        <v>1</v>
      </c>
      <c r="H43" s="80">
        <v>59.74</v>
      </c>
      <c r="I43" s="81">
        <v>59.74</v>
      </c>
      <c r="J43" s="79">
        <v>3</v>
      </c>
      <c r="K43" s="80">
        <v>388.17999999999898</v>
      </c>
      <c r="L43" s="81">
        <v>388.17999999999898</v>
      </c>
      <c r="M43" s="79">
        <v>0</v>
      </c>
      <c r="N43" s="80">
        <v>0</v>
      </c>
      <c r="O43" s="81">
        <v>0</v>
      </c>
      <c r="P43" s="98">
        <v>23</v>
      </c>
      <c r="Q43" s="99">
        <v>3287.2699999999909</v>
      </c>
      <c r="R43" s="100">
        <v>4399.8299999999899</v>
      </c>
      <c r="S43" s="95">
        <f>SUM(D22,G22,J22,M22,P22,S22,D29)</f>
        <v>3360</v>
      </c>
      <c r="T43" s="96">
        <f>SUM(E22,H22,K22,N22,Q22,T22,E29)</f>
        <v>316612.30999999936</v>
      </c>
      <c r="U43" s="85">
        <f>SUM(F22,I22,L22,O22,R22,U22,F29)</f>
        <v>654803.66999999864</v>
      </c>
    </row>
    <row r="44" spans="1:23" s="72" customFormat="1" ht="13.5" customHeight="1">
      <c r="A44" s="151"/>
      <c r="B44" s="151"/>
      <c r="C44" s="154" t="s">
        <v>1</v>
      </c>
      <c r="D44" s="135" t="s">
        <v>27</v>
      </c>
      <c r="E44" s="136"/>
      <c r="F44" s="136"/>
      <c r="G44" s="135" t="s">
        <v>30</v>
      </c>
      <c r="H44" s="138"/>
      <c r="I44" s="138"/>
      <c r="J44" s="135" t="s">
        <v>29</v>
      </c>
      <c r="K44" s="138"/>
      <c r="L44" s="138"/>
      <c r="M44" s="139" t="s">
        <v>25</v>
      </c>
      <c r="N44" s="140"/>
      <c r="O44" s="140"/>
      <c r="P44" s="73"/>
      <c r="Q44" s="71"/>
      <c r="R44" s="71"/>
      <c r="S44" s="74"/>
      <c r="T44" s="71"/>
      <c r="U44" s="75"/>
    </row>
    <row r="45" spans="1:23" s="72" customFormat="1" ht="13.5" customHeight="1">
      <c r="A45" s="151"/>
      <c r="B45" s="151"/>
      <c r="C45" s="155"/>
      <c r="D45" s="136"/>
      <c r="E45" s="136"/>
      <c r="F45" s="136"/>
      <c r="G45" s="138"/>
      <c r="H45" s="138"/>
      <c r="I45" s="138"/>
      <c r="J45" s="138"/>
      <c r="K45" s="138"/>
      <c r="L45" s="138"/>
      <c r="M45" s="140"/>
      <c r="N45" s="140"/>
      <c r="O45" s="140"/>
      <c r="P45" s="71"/>
      <c r="Q45" s="71"/>
      <c r="R45" s="71"/>
      <c r="S45" s="71"/>
      <c r="T45" s="71"/>
      <c r="U45" s="71"/>
    </row>
    <row r="46" spans="1:23" s="72" customFormat="1" ht="13.5" customHeight="1">
      <c r="A46" s="151"/>
      <c r="B46" s="151"/>
      <c r="C46" s="156"/>
      <c r="D46" s="56" t="s">
        <v>26</v>
      </c>
      <c r="E46" s="57" t="s">
        <v>39</v>
      </c>
      <c r="F46" s="58" t="s">
        <v>40</v>
      </c>
      <c r="G46" s="56" t="s">
        <v>26</v>
      </c>
      <c r="H46" s="57" t="s">
        <v>39</v>
      </c>
      <c r="I46" s="58" t="s">
        <v>40</v>
      </c>
      <c r="J46" s="56" t="s">
        <v>26</v>
      </c>
      <c r="K46" s="57" t="s">
        <v>39</v>
      </c>
      <c r="L46" s="58" t="s">
        <v>40</v>
      </c>
      <c r="M46" s="56" t="s">
        <v>26</v>
      </c>
      <c r="N46" s="57" t="s">
        <v>39</v>
      </c>
      <c r="O46" s="58" t="s">
        <v>40</v>
      </c>
      <c r="P46" s="14"/>
      <c r="Q46" s="13"/>
      <c r="R46" s="13"/>
      <c r="S46" s="14"/>
      <c r="T46" s="13"/>
      <c r="U46" s="13"/>
    </row>
    <row r="47" spans="1:23" s="72" customFormat="1" ht="13.5" customHeight="1">
      <c r="A47" s="151"/>
      <c r="B47" s="151"/>
      <c r="C47" s="101" t="s">
        <v>37</v>
      </c>
      <c r="D47" s="65">
        <f t="shared" ref="D47:F48" si="7">SUM(D5,G5,J5,M5,P5,S5,D12,G12,J12,M12,P12,S12)</f>
        <v>991</v>
      </c>
      <c r="E47" s="66">
        <f t="shared" si="7"/>
        <v>216466.79</v>
      </c>
      <c r="F47" s="67">
        <f t="shared" si="7"/>
        <v>352171.00999999954</v>
      </c>
      <c r="G47" s="59">
        <f t="shared" ref="G47:I48" si="8">SUM(P26,S26,D33,G33,J33,M33,P33,S33,D40,G40)</f>
        <v>613</v>
      </c>
      <c r="H47" s="60">
        <f t="shared" si="8"/>
        <v>137100.72999999989</v>
      </c>
      <c r="I47" s="61">
        <f t="shared" si="8"/>
        <v>182913.59999999989</v>
      </c>
      <c r="J47" s="59">
        <f t="shared" ref="J47:L48" si="9">SUM(G26,J26,M26,J40,M40)</f>
        <v>925</v>
      </c>
      <c r="K47" s="60">
        <f t="shared" si="9"/>
        <v>168621.63999999966</v>
      </c>
      <c r="L47" s="61">
        <f t="shared" si="9"/>
        <v>344250.31999999942</v>
      </c>
      <c r="M47" s="59">
        <f t="shared" ref="M47:O50" si="10">SUM(S40,D47,G47,J47,P40)</f>
        <v>18569</v>
      </c>
      <c r="N47" s="60">
        <f t="shared" si="10"/>
        <v>1920654.3899999976</v>
      </c>
      <c r="O47" s="61">
        <f t="shared" si="10"/>
        <v>3374478.0899999989</v>
      </c>
      <c r="P47" s="41"/>
      <c r="Q47" s="42"/>
      <c r="R47" s="42"/>
      <c r="S47" s="41"/>
      <c r="T47" s="42"/>
      <c r="U47" s="42"/>
    </row>
    <row r="48" spans="1:23" s="72" customFormat="1" ht="13.5" customHeight="1">
      <c r="A48" s="151"/>
      <c r="B48" s="151"/>
      <c r="C48" s="102" t="s">
        <v>38</v>
      </c>
      <c r="D48" s="68">
        <f t="shared" si="7"/>
        <v>139</v>
      </c>
      <c r="E48" s="69">
        <f t="shared" si="7"/>
        <v>41121.90999999996</v>
      </c>
      <c r="F48" s="70">
        <f t="shared" si="7"/>
        <v>129240.57999999996</v>
      </c>
      <c r="G48" s="62">
        <f t="shared" si="8"/>
        <v>152</v>
      </c>
      <c r="H48" s="63">
        <f t="shared" si="8"/>
        <v>91467.89999999998</v>
      </c>
      <c r="I48" s="64">
        <f t="shared" si="8"/>
        <v>135612.13999999998</v>
      </c>
      <c r="J48" s="62">
        <f t="shared" si="9"/>
        <v>87</v>
      </c>
      <c r="K48" s="63">
        <f t="shared" si="9"/>
        <v>17776.209999999977</v>
      </c>
      <c r="L48" s="64">
        <f t="shared" si="9"/>
        <v>33151.599999999969</v>
      </c>
      <c r="M48" s="62">
        <f t="shared" si="10"/>
        <v>2746</v>
      </c>
      <c r="N48" s="63">
        <f t="shared" si="10"/>
        <v>361987.55999999982</v>
      </c>
      <c r="O48" s="64">
        <f t="shared" si="10"/>
        <v>633483.05999999994</v>
      </c>
      <c r="P48" s="41"/>
      <c r="Q48" s="42"/>
      <c r="R48" s="42"/>
      <c r="S48" s="41"/>
      <c r="T48" s="42"/>
      <c r="U48" s="42"/>
    </row>
    <row r="49" spans="1:21" s="72" customFormat="1" ht="13.5" customHeight="1" thickBot="1">
      <c r="A49" s="151"/>
      <c r="B49" s="151"/>
      <c r="C49" s="103" t="s">
        <v>2</v>
      </c>
      <c r="D49" s="89">
        <f t="shared" ref="D49:I49" si="11">SUM(D47:D48)</f>
        <v>1130</v>
      </c>
      <c r="E49" s="90">
        <f t="shared" si="11"/>
        <v>257588.69999999995</v>
      </c>
      <c r="F49" s="91">
        <f t="shared" si="11"/>
        <v>481411.5899999995</v>
      </c>
      <c r="G49" s="86">
        <f t="shared" si="11"/>
        <v>765</v>
      </c>
      <c r="H49" s="87">
        <f t="shared" si="11"/>
        <v>228568.62999999989</v>
      </c>
      <c r="I49" s="88">
        <f t="shared" si="11"/>
        <v>318525.73999999987</v>
      </c>
      <c r="J49" s="86">
        <f>SUM(J47:J48)</f>
        <v>1012</v>
      </c>
      <c r="K49" s="87">
        <f>SUM(K47:K48)</f>
        <v>186397.84999999963</v>
      </c>
      <c r="L49" s="88">
        <f>SUM(L47:L48)</f>
        <v>377401.9199999994</v>
      </c>
      <c r="M49" s="86">
        <f t="shared" si="10"/>
        <v>21315</v>
      </c>
      <c r="N49" s="87">
        <f t="shared" si="10"/>
        <v>2282641.9499999974</v>
      </c>
      <c r="O49" s="88">
        <f t="shared" si="10"/>
        <v>4007961.1499999985</v>
      </c>
      <c r="P49" s="41"/>
      <c r="Q49" s="42"/>
      <c r="R49" s="42"/>
      <c r="S49" s="41"/>
      <c r="T49" s="42"/>
      <c r="U49" s="42"/>
    </row>
    <row r="50" spans="1:21" ht="14.25" thickTop="1">
      <c r="A50" s="152"/>
      <c r="B50" s="152"/>
      <c r="C50" s="104" t="s">
        <v>113</v>
      </c>
      <c r="D50" s="92">
        <f>SUM(D8,G8,J8,M8,P8,S8,D15,G15,J15,M15,P15,S15)</f>
        <v>379</v>
      </c>
      <c r="E50" s="93">
        <f>SUM(E8,H8,K8,N8,Q8,T8,E15,H15,K15,N15,Q15,T15)</f>
        <v>105274.82999999981</v>
      </c>
      <c r="F50" s="94">
        <f>SUM(F8,I8,L8,O8,R8,U8,F15,I15,L15,O15,R15,U15)</f>
        <v>193227.70999999964</v>
      </c>
      <c r="G50" s="95">
        <f>SUM(P29,S29,D36,G36,J36,M36,P36,S36,D43,G43)</f>
        <v>136</v>
      </c>
      <c r="H50" s="96">
        <f>SUM(Q29,T29,E36,H36,K36,N36,Q36,T36,E43,H43)</f>
        <v>26813.229999999941</v>
      </c>
      <c r="I50" s="97">
        <f>SUM(R29,U29,F36,I36,L36,O36,R36,U36,F43,I43)</f>
        <v>41412.649999999921</v>
      </c>
      <c r="J50" s="95">
        <f>SUM(G29,J29,M29,J43,M43)</f>
        <v>438</v>
      </c>
      <c r="K50" s="96">
        <f>SUM(H29,K29,N29,K43,N43)</f>
        <v>82286.499999999869</v>
      </c>
      <c r="L50" s="97">
        <f>SUM(I29,L29,O29,L43,O43)</f>
        <v>190179.30999999974</v>
      </c>
      <c r="M50" s="95">
        <f t="shared" si="10"/>
        <v>4336</v>
      </c>
      <c r="N50" s="96">
        <f t="shared" si="10"/>
        <v>534274.13999999897</v>
      </c>
      <c r="O50" s="97">
        <f t="shared" si="10"/>
        <v>1084023.1699999981</v>
      </c>
    </row>
    <row r="51" spans="1:21">
      <c r="B51" s="105"/>
    </row>
    <row r="52" spans="1:21">
      <c r="L52" s="34"/>
      <c r="M52" s="34"/>
      <c r="N52" s="34"/>
      <c r="O52" s="34"/>
    </row>
    <row r="53" spans="1:21">
      <c r="L53" s="34"/>
      <c r="M53" s="34"/>
      <c r="N53" s="34"/>
      <c r="O53" s="34"/>
    </row>
    <row r="54" spans="1:21">
      <c r="L54" s="34"/>
      <c r="M54" s="34"/>
      <c r="N54" s="34"/>
      <c r="O54" s="34"/>
      <c r="P54" s="34"/>
      <c r="Q54" s="34"/>
      <c r="R54" s="34"/>
      <c r="S54" s="34"/>
      <c r="T54" s="34"/>
      <c r="U54" s="34"/>
    </row>
    <row r="55" spans="1:21">
      <c r="L55" s="46"/>
      <c r="M55" s="47"/>
      <c r="N55" s="47"/>
      <c r="O55" s="47"/>
      <c r="P55" s="47"/>
      <c r="Q55" s="47"/>
      <c r="R55" s="47"/>
      <c r="S55" s="47"/>
      <c r="T55" s="47"/>
      <c r="U55" s="47"/>
    </row>
    <row r="56" spans="1:21">
      <c r="L56" s="46"/>
      <c r="M56" s="47"/>
      <c r="N56" s="47"/>
      <c r="O56" s="47"/>
      <c r="P56" s="47"/>
      <c r="Q56" s="47"/>
      <c r="R56" s="47"/>
      <c r="S56" s="47"/>
      <c r="T56" s="47"/>
      <c r="U56" s="47"/>
    </row>
    <row r="57" spans="1:21">
      <c r="L57" s="46"/>
      <c r="M57" s="47"/>
      <c r="N57" s="47"/>
      <c r="O57" s="47"/>
      <c r="P57" s="47"/>
      <c r="Q57" s="47"/>
      <c r="R57" s="47"/>
      <c r="S57" s="47"/>
      <c r="T57" s="47"/>
      <c r="U57" s="47"/>
    </row>
    <row r="59" spans="1:21">
      <c r="M59" s="34"/>
    </row>
    <row r="60" spans="1:21">
      <c r="M60" s="34"/>
    </row>
    <row r="61" spans="1:21">
      <c r="L61" s="46"/>
      <c r="S61" s="34"/>
      <c r="T61" s="34"/>
      <c r="U61" s="34"/>
    </row>
    <row r="62" spans="1:21">
      <c r="L62" s="46"/>
      <c r="S62" s="44"/>
      <c r="T62" s="44"/>
      <c r="U62" s="44"/>
    </row>
    <row r="63" spans="1:21">
      <c r="L63" s="46"/>
      <c r="S63" s="44"/>
      <c r="T63" s="44"/>
      <c r="U63" s="44"/>
    </row>
    <row r="64" spans="1:21">
      <c r="L64" s="46"/>
      <c r="S64" s="44"/>
      <c r="T64" s="44"/>
      <c r="U64" s="44"/>
    </row>
  </sheetData>
  <mergeCells count="62">
    <mergeCell ref="A5:A50"/>
    <mergeCell ref="B5:B50"/>
    <mergeCell ref="A1:F1"/>
    <mergeCell ref="D10:F10"/>
    <mergeCell ref="D2:F3"/>
    <mergeCell ref="D16:F17"/>
    <mergeCell ref="C9:C11"/>
    <mergeCell ref="C16:C18"/>
    <mergeCell ref="A2:A4"/>
    <mergeCell ref="B2:B4"/>
    <mergeCell ref="C2:C4"/>
    <mergeCell ref="D23:F24"/>
    <mergeCell ref="C30:C32"/>
    <mergeCell ref="C37:C39"/>
    <mergeCell ref="C44:C46"/>
    <mergeCell ref="C23:C25"/>
    <mergeCell ref="S2:U2"/>
    <mergeCell ref="S9:U10"/>
    <mergeCell ref="M9:R9"/>
    <mergeCell ref="G10:I10"/>
    <mergeCell ref="M10:O10"/>
    <mergeCell ref="G3:I3"/>
    <mergeCell ref="G2:O2"/>
    <mergeCell ref="M3:O3"/>
    <mergeCell ref="J3:L3"/>
    <mergeCell ref="S3:U3"/>
    <mergeCell ref="P10:R10"/>
    <mergeCell ref="P2:R3"/>
    <mergeCell ref="D9:L9"/>
    <mergeCell ref="J10:L10"/>
    <mergeCell ref="M37:O38"/>
    <mergeCell ref="J23:O23"/>
    <mergeCell ref="G23:I24"/>
    <mergeCell ref="G37:I38"/>
    <mergeCell ref="J24:L24"/>
    <mergeCell ref="M24:O24"/>
    <mergeCell ref="J37:L38"/>
    <mergeCell ref="M31:O31"/>
    <mergeCell ref="D44:F45"/>
    <mergeCell ref="S24:U24"/>
    <mergeCell ref="J31:L31"/>
    <mergeCell ref="P24:R24"/>
    <mergeCell ref="P23:U23"/>
    <mergeCell ref="G30:I31"/>
    <mergeCell ref="S37:U38"/>
    <mergeCell ref="P37:R38"/>
    <mergeCell ref="P30:R31"/>
    <mergeCell ref="D38:F38"/>
    <mergeCell ref="M44:O45"/>
    <mergeCell ref="J44:L45"/>
    <mergeCell ref="G44:I45"/>
    <mergeCell ref="S30:U30"/>
    <mergeCell ref="S31:U31"/>
    <mergeCell ref="D37:F37"/>
    <mergeCell ref="D30:F31"/>
    <mergeCell ref="J30:O30"/>
    <mergeCell ref="M16:U16"/>
    <mergeCell ref="J16:L17"/>
    <mergeCell ref="G16:I17"/>
    <mergeCell ref="S17:U17"/>
    <mergeCell ref="P17:R17"/>
    <mergeCell ref="M17:O17"/>
  </mergeCells>
  <phoneticPr fontId="4"/>
  <printOptions horizontalCentered="1"/>
  <pageMargins left="0.39370078740157483" right="0.39370078740157483" top="0.86614173228346458" bottom="0.59055118110236227" header="0.51181102362204722" footer="0.47244094488188981"/>
  <pageSetup paperSize="9" scale="70" pageOrder="overThenDown" orientation="landscape" horizontalDpi="300" verticalDpi="300" r:id="rId1"/>
  <headerFooter alignWithMargins="0">
    <oddFooter>&amp;C&amp;"ＭＳ Ｐ明朝,標準"&amp;9&amp;P/&amp;N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0"/>
  <sheetViews>
    <sheetView zoomScaleNormal="100" workbookViewId="0">
      <selection activeCell="H6" sqref="H6"/>
    </sheetView>
  </sheetViews>
  <sheetFormatPr defaultRowHeight="13.5"/>
  <cols>
    <col min="1" max="1" width="5.75" customWidth="1"/>
    <col min="2" max="2" width="8.625" customWidth="1"/>
    <col min="3" max="3" width="14" customWidth="1"/>
    <col min="4" max="10" width="7.625" customWidth="1"/>
    <col min="11" max="16" width="5.875" customWidth="1"/>
    <col min="17" max="17" width="6.375" customWidth="1"/>
    <col min="18" max="18" width="7.625" customWidth="1"/>
    <col min="19" max="19" width="8.5" customWidth="1"/>
  </cols>
  <sheetData>
    <row r="1" spans="1:24" ht="21" customHeight="1">
      <c r="A1" s="1" t="s">
        <v>34</v>
      </c>
      <c r="S1" s="55" t="s">
        <v>108</v>
      </c>
    </row>
    <row r="2" spans="1:24" s="5" customFormat="1" ht="19.5" customHeight="1">
      <c r="A2" s="167" t="s">
        <v>71</v>
      </c>
      <c r="B2" s="165" t="s">
        <v>0</v>
      </c>
      <c r="C2" s="167" t="s">
        <v>1</v>
      </c>
      <c r="D2" s="166" t="s">
        <v>4</v>
      </c>
      <c r="E2" s="166"/>
      <c r="F2" s="166"/>
      <c r="G2" s="166"/>
      <c r="H2" s="169" t="s">
        <v>3</v>
      </c>
      <c r="I2" s="170"/>
      <c r="J2" s="170"/>
      <c r="K2" s="170"/>
      <c r="L2" s="170"/>
      <c r="M2" s="170"/>
      <c r="N2" s="170"/>
      <c r="O2" s="170"/>
      <c r="P2" s="170"/>
      <c r="Q2" s="170"/>
      <c r="R2" s="171"/>
      <c r="S2" s="164" t="s">
        <v>5</v>
      </c>
      <c r="T2" s="4"/>
      <c r="U2" s="34"/>
      <c r="V2" s="34"/>
      <c r="W2"/>
      <c r="X2"/>
    </row>
    <row r="3" spans="1:24" s="5" customFormat="1" ht="19.5" customHeight="1">
      <c r="A3" s="168"/>
      <c r="B3" s="165"/>
      <c r="C3" s="172"/>
      <c r="D3" s="9" t="s">
        <v>6</v>
      </c>
      <c r="E3" s="9" t="s">
        <v>7</v>
      </c>
      <c r="F3" s="15" t="s">
        <v>72</v>
      </c>
      <c r="G3" s="15" t="s">
        <v>16</v>
      </c>
      <c r="H3" s="9" t="s">
        <v>6</v>
      </c>
      <c r="I3" s="9" t="s">
        <v>7</v>
      </c>
      <c r="J3" s="9" t="s">
        <v>8</v>
      </c>
      <c r="K3" s="9" t="s">
        <v>9</v>
      </c>
      <c r="L3" s="9" t="s">
        <v>10</v>
      </c>
      <c r="M3" s="9" t="s">
        <v>11</v>
      </c>
      <c r="N3" s="9" t="s">
        <v>12</v>
      </c>
      <c r="O3" s="9" t="s">
        <v>13</v>
      </c>
      <c r="P3" s="9" t="s">
        <v>14</v>
      </c>
      <c r="Q3" s="16" t="s">
        <v>70</v>
      </c>
      <c r="R3" s="9" t="s">
        <v>16</v>
      </c>
      <c r="S3" s="164"/>
      <c r="T3" s="4"/>
      <c r="U3" s="34"/>
      <c r="V3" s="34"/>
      <c r="W3"/>
      <c r="X3"/>
    </row>
    <row r="4" spans="1:24" s="2" customFormat="1" ht="25.5" customHeight="1">
      <c r="A4" s="161">
        <v>208</v>
      </c>
      <c r="B4" s="161" t="s">
        <v>110</v>
      </c>
      <c r="C4" s="18" t="s">
        <v>68</v>
      </c>
      <c r="D4" s="17">
        <v>2825</v>
      </c>
      <c r="E4" s="17">
        <v>9289</v>
      </c>
      <c r="F4" s="17">
        <v>92</v>
      </c>
      <c r="G4" s="17">
        <f>SUM(D4:F4)</f>
        <v>12206</v>
      </c>
      <c r="H4" s="17">
        <v>3933</v>
      </c>
      <c r="I4" s="17">
        <v>1815</v>
      </c>
      <c r="J4" s="17">
        <v>442</v>
      </c>
      <c r="K4" s="17">
        <v>96</v>
      </c>
      <c r="L4" s="17">
        <v>29</v>
      </c>
      <c r="M4" s="17">
        <v>12</v>
      </c>
      <c r="N4" s="17">
        <v>17</v>
      </c>
      <c r="O4" s="17">
        <v>5</v>
      </c>
      <c r="P4" s="17">
        <v>1</v>
      </c>
      <c r="Q4" s="17">
        <v>13</v>
      </c>
      <c r="R4" s="17">
        <f>SUM(H4:Q4)</f>
        <v>6363</v>
      </c>
      <c r="S4" s="17">
        <f>SUM(R4,G4)</f>
        <v>18569</v>
      </c>
      <c r="T4" s="3"/>
      <c r="U4"/>
      <c r="V4" s="44"/>
      <c r="W4"/>
      <c r="X4"/>
    </row>
    <row r="5" spans="1:24" s="2" customFormat="1" ht="25.5" customHeight="1">
      <c r="A5" s="162"/>
      <c r="B5" s="162"/>
      <c r="C5" s="19" t="s">
        <v>69</v>
      </c>
      <c r="D5" s="17">
        <v>617</v>
      </c>
      <c r="E5" s="17">
        <v>984</v>
      </c>
      <c r="F5" s="17">
        <v>8</v>
      </c>
      <c r="G5" s="17">
        <f>SUM(D5:F5)</f>
        <v>1609</v>
      </c>
      <c r="H5" s="17">
        <v>759</v>
      </c>
      <c r="I5" s="17">
        <v>314</v>
      </c>
      <c r="J5" s="17">
        <v>45</v>
      </c>
      <c r="K5" s="17">
        <v>11</v>
      </c>
      <c r="L5" s="17">
        <v>3</v>
      </c>
      <c r="M5" s="17">
        <v>1</v>
      </c>
      <c r="N5" s="17">
        <v>1</v>
      </c>
      <c r="O5" s="17">
        <v>1</v>
      </c>
      <c r="P5" s="17">
        <v>0</v>
      </c>
      <c r="Q5" s="17">
        <v>2</v>
      </c>
      <c r="R5" s="17">
        <f>SUM(H5:Q5)</f>
        <v>1137</v>
      </c>
      <c r="S5" s="17">
        <f>SUM(R5,G5)</f>
        <v>2746</v>
      </c>
      <c r="T5" s="3"/>
      <c r="U5"/>
      <c r="V5" s="44"/>
      <c r="W5"/>
      <c r="X5"/>
    </row>
    <row r="6" spans="1:24" s="2" customFormat="1" ht="25.5" customHeight="1" thickBot="1">
      <c r="A6" s="162"/>
      <c r="B6" s="162"/>
      <c r="C6" s="108" t="s">
        <v>2</v>
      </c>
      <c r="D6" s="109">
        <f>SUM(D4:D5)</f>
        <v>3442</v>
      </c>
      <c r="E6" s="109">
        <f>SUM(E4:E5)</f>
        <v>10273</v>
      </c>
      <c r="F6" s="109">
        <f>SUM(F4:F5)</f>
        <v>100</v>
      </c>
      <c r="G6" s="110">
        <f>SUM(D6:F6)</f>
        <v>13815</v>
      </c>
      <c r="H6" s="109">
        <f>SUM(H4:H5)</f>
        <v>4692</v>
      </c>
      <c r="I6" s="109">
        <f t="shared" ref="I6:Q6" si="0">SUM(I4:I5)</f>
        <v>2129</v>
      </c>
      <c r="J6" s="109">
        <f t="shared" si="0"/>
        <v>487</v>
      </c>
      <c r="K6" s="109">
        <f t="shared" si="0"/>
        <v>107</v>
      </c>
      <c r="L6" s="109">
        <f t="shared" si="0"/>
        <v>32</v>
      </c>
      <c r="M6" s="109">
        <f t="shared" si="0"/>
        <v>13</v>
      </c>
      <c r="N6" s="109">
        <f t="shared" si="0"/>
        <v>18</v>
      </c>
      <c r="O6" s="109">
        <f t="shared" si="0"/>
        <v>6</v>
      </c>
      <c r="P6" s="109">
        <f t="shared" si="0"/>
        <v>1</v>
      </c>
      <c r="Q6" s="109">
        <f t="shared" si="0"/>
        <v>15</v>
      </c>
      <c r="R6" s="110">
        <f>SUM(H6:Q6)</f>
        <v>7500</v>
      </c>
      <c r="S6" s="110">
        <f>SUM(R6,G6)</f>
        <v>21315</v>
      </c>
      <c r="T6" s="3"/>
      <c r="U6"/>
      <c r="V6" s="44"/>
      <c r="W6"/>
      <c r="X6"/>
    </row>
    <row r="7" spans="1:24" ht="25.5" customHeight="1" thickTop="1">
      <c r="A7" s="163"/>
      <c r="B7" s="163"/>
      <c r="C7" s="106" t="s">
        <v>113</v>
      </c>
      <c r="D7" s="107">
        <v>837</v>
      </c>
      <c r="E7" s="107">
        <v>1941</v>
      </c>
      <c r="F7" s="107">
        <v>30</v>
      </c>
      <c r="G7" s="107">
        <f>SUM(D7:F7)</f>
        <v>2808</v>
      </c>
      <c r="H7" s="107">
        <v>759</v>
      </c>
      <c r="I7" s="107">
        <v>470</v>
      </c>
      <c r="J7" s="107">
        <v>214</v>
      </c>
      <c r="K7" s="107">
        <v>34</v>
      </c>
      <c r="L7" s="107">
        <v>19</v>
      </c>
      <c r="M7" s="107">
        <v>10</v>
      </c>
      <c r="N7" s="107">
        <v>9</v>
      </c>
      <c r="O7" s="107">
        <v>2</v>
      </c>
      <c r="P7" s="107">
        <v>1</v>
      </c>
      <c r="Q7" s="107">
        <v>10</v>
      </c>
      <c r="R7" s="107">
        <f>SUM(H7:Q7)</f>
        <v>1528</v>
      </c>
      <c r="S7" s="107">
        <f>SUM(R7,G7)</f>
        <v>4336</v>
      </c>
    </row>
    <row r="8" spans="1:24">
      <c r="U8" s="34"/>
      <c r="V8" s="34"/>
    </row>
    <row r="9" spans="1:24">
      <c r="U9" s="34"/>
      <c r="V9" s="34"/>
    </row>
    <row r="10" spans="1:24">
      <c r="C10" s="34"/>
      <c r="D10" s="34"/>
      <c r="V10" s="44"/>
    </row>
    <row r="11" spans="1:24">
      <c r="C11" s="34"/>
      <c r="D11" s="34"/>
      <c r="V11" s="44"/>
    </row>
    <row r="12" spans="1:24">
      <c r="D12" s="44"/>
      <c r="V12" s="44"/>
    </row>
    <row r="13" spans="1:24">
      <c r="D13" s="44"/>
    </row>
    <row r="14" spans="1:24">
      <c r="D14" s="44"/>
    </row>
    <row r="16" spans="1:24">
      <c r="C16" s="34"/>
      <c r="D16" s="34"/>
    </row>
    <row r="17" spans="3:4">
      <c r="C17" s="34"/>
      <c r="D17" s="34"/>
    </row>
    <row r="18" spans="3:4">
      <c r="D18" s="44"/>
    </row>
    <row r="19" spans="3:4">
      <c r="D19" s="44"/>
    </row>
    <row r="20" spans="3:4">
      <c r="D20" s="44"/>
    </row>
  </sheetData>
  <mergeCells count="8">
    <mergeCell ref="A4:A7"/>
    <mergeCell ref="B4:B7"/>
    <mergeCell ref="S2:S3"/>
    <mergeCell ref="B2:B3"/>
    <mergeCell ref="D2:G2"/>
    <mergeCell ref="A2:A3"/>
    <mergeCell ref="H2:R2"/>
    <mergeCell ref="C2:C3"/>
  </mergeCells>
  <phoneticPr fontId="4"/>
  <printOptions horizontalCentered="1"/>
  <pageMargins left="0.47244094488188981" right="0.47244094488188981" top="0.98425196850393704" bottom="0.70866141732283472" header="0.51181102362204722" footer="0.47244094488188981"/>
  <pageSetup paperSize="9" orientation="landscape" horizontalDpi="300" verticalDpi="300" r:id="rId1"/>
  <headerFooter alignWithMargins="0">
    <oddFooter>&amp;C&amp;"ＭＳ Ｐ明朝,標準"&amp;9&amp;P/&amp;N</oddFooter>
  </headerFooter>
  <ignoredErrors>
    <ignoredError sqref="G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22"/>
  <sheetViews>
    <sheetView zoomScaleNormal="100" workbookViewId="0">
      <selection activeCell="L6" sqref="L6"/>
    </sheetView>
  </sheetViews>
  <sheetFormatPr defaultRowHeight="13.5"/>
  <cols>
    <col min="1" max="1" width="6" customWidth="1"/>
    <col min="2" max="2" width="9" bestFit="1" customWidth="1"/>
    <col min="3" max="3" width="13" customWidth="1"/>
    <col min="4" max="4" width="6.25" bestFit="1" customWidth="1"/>
    <col min="5" max="6" width="10.5" bestFit="1" customWidth="1"/>
    <col min="7" max="7" width="6" bestFit="1" customWidth="1"/>
    <col min="8" max="9" width="11.625" bestFit="1" customWidth="1"/>
    <col min="10" max="10" width="6" bestFit="1" customWidth="1"/>
    <col min="11" max="11" width="11.625" bestFit="1" customWidth="1"/>
    <col min="12" max="12" width="12.625" bestFit="1" customWidth="1"/>
    <col min="13" max="13" width="6" bestFit="1" customWidth="1"/>
    <col min="14" max="14" width="13" bestFit="1" customWidth="1"/>
    <col min="15" max="15" width="11.625" bestFit="1" customWidth="1"/>
    <col min="16" max="16" width="6.75" bestFit="1" customWidth="1"/>
    <col min="17" max="17" width="12.625" bestFit="1" customWidth="1"/>
    <col min="18" max="18" width="13.125" customWidth="1"/>
  </cols>
  <sheetData>
    <row r="1" spans="1:18" ht="21" customHeight="1">
      <c r="A1" s="1" t="s">
        <v>33</v>
      </c>
      <c r="R1" s="55" t="s">
        <v>108</v>
      </c>
    </row>
    <row r="2" spans="1:18" s="2" customFormat="1" ht="18.75" customHeight="1">
      <c r="A2" s="167" t="s">
        <v>15</v>
      </c>
      <c r="B2" s="178" t="s">
        <v>0</v>
      </c>
      <c r="C2" s="167" t="s">
        <v>1</v>
      </c>
      <c r="D2" s="169" t="s">
        <v>73</v>
      </c>
      <c r="E2" s="170"/>
      <c r="F2" s="170"/>
      <c r="G2" s="164" t="s">
        <v>74</v>
      </c>
      <c r="H2" s="164"/>
      <c r="I2" s="164"/>
      <c r="J2" s="164" t="s">
        <v>75</v>
      </c>
      <c r="K2" s="164"/>
      <c r="L2" s="164"/>
      <c r="M2" s="164" t="s">
        <v>31</v>
      </c>
      <c r="N2" s="164"/>
      <c r="O2" s="164"/>
      <c r="P2" s="164" t="s">
        <v>2</v>
      </c>
      <c r="Q2" s="164"/>
      <c r="R2" s="164"/>
    </row>
    <row r="3" spans="1:18" s="2" customFormat="1" ht="14.25" customHeight="1">
      <c r="A3" s="176"/>
      <c r="B3" s="178"/>
      <c r="C3" s="179"/>
      <c r="D3" s="165" t="s">
        <v>17</v>
      </c>
      <c r="E3" s="167" t="s">
        <v>76</v>
      </c>
      <c r="F3" s="167" t="s">
        <v>77</v>
      </c>
      <c r="G3" s="165" t="s">
        <v>17</v>
      </c>
      <c r="H3" s="167" t="s">
        <v>76</v>
      </c>
      <c r="I3" s="167" t="s">
        <v>77</v>
      </c>
      <c r="J3" s="165" t="s">
        <v>17</v>
      </c>
      <c r="K3" s="167" t="s">
        <v>76</v>
      </c>
      <c r="L3" s="167" t="s">
        <v>77</v>
      </c>
      <c r="M3" s="165" t="s">
        <v>17</v>
      </c>
      <c r="N3" s="167" t="s">
        <v>76</v>
      </c>
      <c r="O3" s="167" t="s">
        <v>77</v>
      </c>
      <c r="P3" s="165" t="s">
        <v>17</v>
      </c>
      <c r="Q3" s="167" t="s">
        <v>76</v>
      </c>
      <c r="R3" s="167" t="s">
        <v>77</v>
      </c>
    </row>
    <row r="4" spans="1:18" s="2" customFormat="1" ht="14.25" customHeight="1">
      <c r="A4" s="177"/>
      <c r="B4" s="178"/>
      <c r="C4" s="172"/>
      <c r="D4" s="165"/>
      <c r="E4" s="168"/>
      <c r="F4" s="168"/>
      <c r="G4" s="165"/>
      <c r="H4" s="168"/>
      <c r="I4" s="168"/>
      <c r="J4" s="165"/>
      <c r="K4" s="168"/>
      <c r="L4" s="168"/>
      <c r="M4" s="165"/>
      <c r="N4" s="168"/>
      <c r="O4" s="168"/>
      <c r="P4" s="165"/>
      <c r="Q4" s="168"/>
      <c r="R4" s="168"/>
    </row>
    <row r="5" spans="1:18" s="2" customFormat="1" ht="27.75" customHeight="1">
      <c r="A5" s="173">
        <v>208</v>
      </c>
      <c r="B5" s="173" t="s">
        <v>111</v>
      </c>
      <c r="C5" s="18" t="s">
        <v>68</v>
      </c>
      <c r="D5" s="6">
        <v>2405</v>
      </c>
      <c r="E5" s="29">
        <v>327536.30999999942</v>
      </c>
      <c r="F5" s="29">
        <v>478443.3999999988</v>
      </c>
      <c r="G5" s="6">
        <v>2871</v>
      </c>
      <c r="H5" s="29">
        <v>308374.12999999931</v>
      </c>
      <c r="I5" s="29">
        <v>527505.15999999875</v>
      </c>
      <c r="J5" s="6">
        <v>8408</v>
      </c>
      <c r="K5" s="29">
        <v>985972.14999999839</v>
      </c>
      <c r="L5" s="29">
        <v>1908304.6099999959</v>
      </c>
      <c r="M5" s="6">
        <v>4885</v>
      </c>
      <c r="N5" s="29">
        <v>298771.7999999997</v>
      </c>
      <c r="O5" s="29">
        <v>460224.91999999934</v>
      </c>
      <c r="P5" s="7">
        <f t="shared" ref="P5:R6" si="0">SUM(D5,G5,J5,M5)</f>
        <v>18569</v>
      </c>
      <c r="Q5" s="8">
        <f t="shared" si="0"/>
        <v>1920654.3899999969</v>
      </c>
      <c r="R5" s="8">
        <f t="shared" si="0"/>
        <v>3374478.0899999929</v>
      </c>
    </row>
    <row r="6" spans="1:18" s="2" customFormat="1" ht="27.75" customHeight="1">
      <c r="A6" s="174"/>
      <c r="B6" s="174"/>
      <c r="C6" s="20" t="s">
        <v>69</v>
      </c>
      <c r="D6" s="6">
        <v>443</v>
      </c>
      <c r="E6" s="29">
        <v>65289.539999999775</v>
      </c>
      <c r="F6" s="29">
        <v>79269.469999999754</v>
      </c>
      <c r="G6" s="6">
        <v>431</v>
      </c>
      <c r="H6" s="29">
        <v>50577.699999999895</v>
      </c>
      <c r="I6" s="29">
        <v>70644.349999999817</v>
      </c>
      <c r="J6" s="6">
        <v>1098</v>
      </c>
      <c r="K6" s="29">
        <v>190001.58999999962</v>
      </c>
      <c r="L6" s="29">
        <v>407913.34999999916</v>
      </c>
      <c r="M6" s="6">
        <v>774</v>
      </c>
      <c r="N6" s="29">
        <v>56118.729999999923</v>
      </c>
      <c r="O6" s="29">
        <v>75655.889999999927</v>
      </c>
      <c r="P6" s="7">
        <f t="shared" si="0"/>
        <v>2746</v>
      </c>
      <c r="Q6" s="8">
        <f t="shared" si="0"/>
        <v>361987.55999999918</v>
      </c>
      <c r="R6" s="8">
        <f t="shared" si="0"/>
        <v>633483.05999999866</v>
      </c>
    </row>
    <row r="7" spans="1:18" s="2" customFormat="1" ht="27.6" customHeight="1" thickBot="1">
      <c r="A7" s="174"/>
      <c r="B7" s="174"/>
      <c r="C7" s="108" t="s">
        <v>2</v>
      </c>
      <c r="D7" s="114">
        <f t="shared" ref="D7:I7" si="1">SUM(D5:D6)</f>
        <v>2848</v>
      </c>
      <c r="E7" s="115">
        <f t="shared" si="1"/>
        <v>392825.84999999916</v>
      </c>
      <c r="F7" s="115">
        <f t="shared" si="1"/>
        <v>557712.8699999986</v>
      </c>
      <c r="G7" s="114">
        <f t="shared" si="1"/>
        <v>3302</v>
      </c>
      <c r="H7" s="115">
        <f t="shared" si="1"/>
        <v>358951.8299999992</v>
      </c>
      <c r="I7" s="115">
        <f t="shared" si="1"/>
        <v>598149.50999999861</v>
      </c>
      <c r="J7" s="114">
        <f t="shared" ref="J7:R7" si="2">SUM(J5:J6)</f>
        <v>9506</v>
      </c>
      <c r="K7" s="115">
        <f t="shared" si="2"/>
        <v>1175973.7399999979</v>
      </c>
      <c r="L7" s="115">
        <f t="shared" si="2"/>
        <v>2316217.9599999953</v>
      </c>
      <c r="M7" s="114">
        <f t="shared" si="2"/>
        <v>5659</v>
      </c>
      <c r="N7" s="115">
        <f t="shared" si="2"/>
        <v>354890.52999999962</v>
      </c>
      <c r="O7" s="115">
        <f t="shared" si="2"/>
        <v>535880.80999999924</v>
      </c>
      <c r="P7" s="114">
        <f>SUM(P5:P6)</f>
        <v>21315</v>
      </c>
      <c r="Q7" s="115">
        <f>SUM(Q5:Q6)</f>
        <v>2282641.949999996</v>
      </c>
      <c r="R7" s="115">
        <f t="shared" si="2"/>
        <v>4007961.1499999915</v>
      </c>
    </row>
    <row r="8" spans="1:18" ht="27.6" customHeight="1" thickTop="1">
      <c r="A8" s="175"/>
      <c r="B8" s="175"/>
      <c r="C8" s="111" t="s">
        <v>113</v>
      </c>
      <c r="D8" s="112">
        <v>878</v>
      </c>
      <c r="E8" s="113">
        <v>112875.33999999972</v>
      </c>
      <c r="F8" s="113">
        <v>193130.0699999991</v>
      </c>
      <c r="G8" s="112">
        <v>586</v>
      </c>
      <c r="H8" s="113">
        <v>70516.819999999905</v>
      </c>
      <c r="I8" s="113">
        <v>147269.9599999997</v>
      </c>
      <c r="J8" s="112">
        <v>1550</v>
      </c>
      <c r="K8" s="113">
        <v>235009.06999999925</v>
      </c>
      <c r="L8" s="113">
        <v>537075.58999999904</v>
      </c>
      <c r="M8" s="112">
        <v>1322</v>
      </c>
      <c r="N8" s="113">
        <v>117741.4099999998</v>
      </c>
      <c r="O8" s="113">
        <v>206547.54999999976</v>
      </c>
      <c r="P8" s="112">
        <f>SUM(D8,G8,J8,M8)</f>
        <v>4336</v>
      </c>
      <c r="Q8" s="113">
        <f>SUM(E8,H8,K8,N8)</f>
        <v>536142.63999999873</v>
      </c>
      <c r="R8" s="113">
        <f>SUM(F8,I8,L8,O8)</f>
        <v>1084023.1699999976</v>
      </c>
    </row>
    <row r="9" spans="1:18"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</row>
    <row r="10" spans="1:18">
      <c r="C10" s="2"/>
      <c r="D10" s="34"/>
      <c r="E10" s="2"/>
      <c r="F10" s="2"/>
    </row>
    <row r="11" spans="1:18">
      <c r="C11" s="2"/>
      <c r="D11" s="34"/>
      <c r="E11" s="2"/>
      <c r="F11" s="2"/>
    </row>
    <row r="12" spans="1:18">
      <c r="C12" s="2"/>
      <c r="D12" s="34"/>
      <c r="E12" s="2"/>
      <c r="F12" s="2"/>
    </row>
    <row r="13" spans="1:18">
      <c r="C13" s="48"/>
      <c r="D13" s="49"/>
      <c r="E13" s="49"/>
      <c r="F13" s="49"/>
    </row>
    <row r="14" spans="1:18">
      <c r="C14" s="48"/>
      <c r="D14" s="49"/>
      <c r="E14" s="49"/>
      <c r="F14" s="49"/>
    </row>
    <row r="15" spans="1:18">
      <c r="C15" s="48"/>
      <c r="D15" s="49"/>
      <c r="E15" s="49"/>
      <c r="F15" s="49"/>
    </row>
    <row r="17" spans="3:6">
      <c r="C17" s="2"/>
      <c r="D17" s="34"/>
      <c r="E17" s="2"/>
      <c r="F17" s="2"/>
    </row>
    <row r="18" spans="3:6">
      <c r="C18" s="2"/>
      <c r="D18" s="34"/>
      <c r="E18" s="2"/>
      <c r="F18" s="2"/>
    </row>
    <row r="19" spans="3:6">
      <c r="C19" s="2"/>
      <c r="D19" s="34"/>
      <c r="E19" s="2"/>
      <c r="F19" s="2"/>
    </row>
    <row r="20" spans="3:6">
      <c r="C20" s="48"/>
      <c r="D20" s="49"/>
      <c r="E20" s="49"/>
      <c r="F20" s="49"/>
    </row>
    <row r="21" spans="3:6">
      <c r="C21" s="48"/>
      <c r="D21" s="49"/>
      <c r="E21" s="49"/>
      <c r="F21" s="49"/>
    </row>
    <row r="22" spans="3:6">
      <c r="C22" s="48"/>
      <c r="D22" s="49"/>
      <c r="E22" s="49"/>
      <c r="F22" s="49"/>
    </row>
  </sheetData>
  <mergeCells count="25">
    <mergeCell ref="P2:R2"/>
    <mergeCell ref="P3:P4"/>
    <mergeCell ref="Q3:Q4"/>
    <mergeCell ref="R3:R4"/>
    <mergeCell ref="C2:C4"/>
    <mergeCell ref="N3:N4"/>
    <mergeCell ref="O3:O4"/>
    <mergeCell ref="M2:O2"/>
    <mergeCell ref="D3:D4"/>
    <mergeCell ref="G3:G4"/>
    <mergeCell ref="M3:M4"/>
    <mergeCell ref="I3:I4"/>
    <mergeCell ref="E3:E4"/>
    <mergeCell ref="K3:K4"/>
    <mergeCell ref="L3:L4"/>
    <mergeCell ref="J3:J4"/>
    <mergeCell ref="B5:B8"/>
    <mergeCell ref="A5:A8"/>
    <mergeCell ref="G2:I2"/>
    <mergeCell ref="J2:L2"/>
    <mergeCell ref="A2:A4"/>
    <mergeCell ref="B2:B4"/>
    <mergeCell ref="F3:F4"/>
    <mergeCell ref="H3:H4"/>
    <mergeCell ref="D2:F2"/>
  </mergeCells>
  <phoneticPr fontId="4"/>
  <printOptions horizontalCentered="1"/>
  <pageMargins left="0.27559055118110237" right="0.27559055118110237" top="0.98425196850393704" bottom="0.70866141732283472" header="0.51181102362204722" footer="0.47244094488188981"/>
  <pageSetup paperSize="9" scale="79" orientation="landscape" horizontalDpi="300" verticalDpi="300" r:id="rId1"/>
  <headerFooter scaleWithDoc="0" alignWithMargins="0">
    <oddFooter>&amp;C&amp;"ＭＳ Ｐ明朝,標準"&amp;9&amp;P/&amp;N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zoomScaleNormal="100" workbookViewId="0">
      <selection activeCell="M8" sqref="M8"/>
    </sheetView>
  </sheetViews>
  <sheetFormatPr defaultRowHeight="13.5"/>
  <cols>
    <col min="1" max="1" width="9.125" customWidth="1"/>
    <col min="2" max="2" width="13.75" customWidth="1"/>
    <col min="3" max="3" width="16.25" customWidth="1"/>
    <col min="4" max="9" width="12.5" customWidth="1"/>
  </cols>
  <sheetData>
    <row r="1" spans="1:10" ht="21" customHeight="1">
      <c r="A1" s="1" t="s">
        <v>99</v>
      </c>
      <c r="I1" s="55" t="s">
        <v>108</v>
      </c>
    </row>
    <row r="2" spans="1:10" s="5" customFormat="1" ht="19.5" customHeight="1">
      <c r="A2" s="167" t="s">
        <v>101</v>
      </c>
      <c r="B2" s="165" t="s">
        <v>0</v>
      </c>
      <c r="C2" s="167" t="s">
        <v>1</v>
      </c>
      <c r="D2" s="169" t="s">
        <v>107</v>
      </c>
      <c r="E2" s="180"/>
      <c r="F2" s="180"/>
      <c r="G2" s="180"/>
      <c r="H2" s="180"/>
      <c r="I2" s="181"/>
      <c r="J2" s="4"/>
    </row>
    <row r="3" spans="1:10" s="5" customFormat="1" ht="19.5" customHeight="1">
      <c r="A3" s="168"/>
      <c r="B3" s="165"/>
      <c r="C3" s="172"/>
      <c r="D3" s="15" t="s">
        <v>102</v>
      </c>
      <c r="E3" s="15" t="s">
        <v>103</v>
      </c>
      <c r="F3" s="15" t="s">
        <v>104</v>
      </c>
      <c r="G3" s="15" t="s">
        <v>105</v>
      </c>
      <c r="H3" s="15" t="s">
        <v>106</v>
      </c>
      <c r="I3" s="9" t="s">
        <v>2</v>
      </c>
      <c r="J3" s="4"/>
    </row>
    <row r="4" spans="1:10" s="2" customFormat="1" ht="27" customHeight="1">
      <c r="A4" s="161">
        <v>208</v>
      </c>
      <c r="B4" s="161" t="s">
        <v>110</v>
      </c>
      <c r="C4" s="18" t="s">
        <v>37</v>
      </c>
      <c r="D4" s="54">
        <v>4357</v>
      </c>
      <c r="E4" s="54">
        <v>13573</v>
      </c>
      <c r="F4" s="54">
        <v>377</v>
      </c>
      <c r="G4" s="54">
        <v>204</v>
      </c>
      <c r="H4" s="54">
        <v>58</v>
      </c>
      <c r="I4" s="54">
        <f>SUM(D4:H4)</f>
        <v>18569</v>
      </c>
      <c r="J4" s="3"/>
    </row>
    <row r="5" spans="1:10" s="2" customFormat="1" ht="27" customHeight="1">
      <c r="A5" s="162"/>
      <c r="B5" s="162"/>
      <c r="C5" s="19" t="s">
        <v>38</v>
      </c>
      <c r="D5" s="54">
        <v>922</v>
      </c>
      <c r="E5" s="54">
        <v>1753</v>
      </c>
      <c r="F5" s="54">
        <v>45</v>
      </c>
      <c r="G5" s="54">
        <v>18</v>
      </c>
      <c r="H5" s="54">
        <v>8</v>
      </c>
      <c r="I5" s="54">
        <f>SUM(D5:H5)</f>
        <v>2746</v>
      </c>
      <c r="J5" s="3"/>
    </row>
    <row r="6" spans="1:10" s="2" customFormat="1" ht="27" customHeight="1" thickBot="1">
      <c r="A6" s="162"/>
      <c r="B6" s="162"/>
      <c r="C6" s="108" t="s">
        <v>2</v>
      </c>
      <c r="D6" s="117">
        <f t="shared" ref="D6:I6" si="0">SUM(D4:D5)</f>
        <v>5279</v>
      </c>
      <c r="E6" s="117">
        <f t="shared" si="0"/>
        <v>15326</v>
      </c>
      <c r="F6" s="117">
        <f t="shared" si="0"/>
        <v>422</v>
      </c>
      <c r="G6" s="117">
        <f t="shared" si="0"/>
        <v>222</v>
      </c>
      <c r="H6" s="117">
        <f t="shared" si="0"/>
        <v>66</v>
      </c>
      <c r="I6" s="117">
        <f t="shared" si="0"/>
        <v>21315</v>
      </c>
      <c r="J6" s="3"/>
    </row>
    <row r="7" spans="1:10" ht="27" customHeight="1" thickTop="1">
      <c r="A7" s="163"/>
      <c r="B7" s="163"/>
      <c r="C7" s="111" t="s">
        <v>113</v>
      </c>
      <c r="D7" s="116">
        <v>821</v>
      </c>
      <c r="E7" s="116">
        <v>3236</v>
      </c>
      <c r="F7" s="116">
        <v>151</v>
      </c>
      <c r="G7" s="116">
        <v>92</v>
      </c>
      <c r="H7" s="116">
        <v>36</v>
      </c>
      <c r="I7" s="116">
        <f>SUM(D7:H7)</f>
        <v>4336</v>
      </c>
    </row>
    <row r="9" spans="1:10">
      <c r="C9" s="2"/>
      <c r="D9" s="34"/>
    </row>
    <row r="10" spans="1:10">
      <c r="C10" s="2"/>
      <c r="D10" s="34"/>
    </row>
    <row r="11" spans="1:10">
      <c r="C11" s="48"/>
      <c r="D11" s="49"/>
    </row>
    <row r="14" spans="1:10">
      <c r="C14" s="2"/>
      <c r="D14" s="34"/>
    </row>
    <row r="15" spans="1:10">
      <c r="C15" s="2"/>
      <c r="D15" s="34"/>
    </row>
    <row r="16" spans="1:10">
      <c r="C16" s="48"/>
      <c r="D16" s="49"/>
    </row>
  </sheetData>
  <mergeCells count="6">
    <mergeCell ref="C2:C3"/>
    <mergeCell ref="D2:I2"/>
    <mergeCell ref="A2:A3"/>
    <mergeCell ref="B2:B3"/>
    <mergeCell ref="A4:A7"/>
    <mergeCell ref="B4:B7"/>
  </mergeCells>
  <phoneticPr fontId="4"/>
  <printOptions horizontalCentered="1"/>
  <pageMargins left="0.78740157480314965" right="0.78740157480314965" top="0.98425196850393704" bottom="0.70866141732283472" header="0.51181102362204722" footer="0.47244094488188981"/>
  <pageSetup paperSize="9" orientation="landscape" horizontalDpi="300" verticalDpi="300" r:id="rId1"/>
  <headerFooter alignWithMargins="0">
    <oddFooter>&amp;C&amp;"ＭＳ Ｐ明朝,標準"&amp;9&amp;P/&amp;N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15"/>
  <sheetViews>
    <sheetView tabSelected="1" zoomScaleNormal="100" workbookViewId="0">
      <selection activeCell="L6" sqref="L6"/>
    </sheetView>
  </sheetViews>
  <sheetFormatPr defaultRowHeight="13.5"/>
  <cols>
    <col min="1" max="1" width="5.75" customWidth="1"/>
    <col min="2" max="2" width="7.125" customWidth="1"/>
    <col min="3" max="3" width="3.5" customWidth="1"/>
    <col min="4" max="4" width="12.75" customWidth="1"/>
    <col min="5" max="5" width="5.25" customWidth="1"/>
    <col min="6" max="6" width="8.625" customWidth="1"/>
    <col min="7" max="7" width="9.375" bestFit="1" customWidth="1"/>
    <col min="8" max="8" width="5.25" customWidth="1"/>
    <col min="9" max="9" width="8.625" customWidth="1"/>
    <col min="10" max="10" width="9.375" customWidth="1"/>
    <col min="11" max="11" width="5.25" customWidth="1"/>
    <col min="12" max="12" width="8.625" customWidth="1"/>
    <col min="13" max="13" width="9.375" customWidth="1"/>
    <col min="14" max="14" width="5.25" customWidth="1"/>
    <col min="15" max="15" width="8.625" customWidth="1"/>
    <col min="16" max="16" width="9.375" customWidth="1"/>
    <col min="17" max="17" width="6.625" customWidth="1"/>
    <col min="18" max="18" width="9.625" customWidth="1"/>
    <col min="19" max="19" width="10.5" customWidth="1"/>
  </cols>
  <sheetData>
    <row r="1" spans="1:24" s="1" customFormat="1" ht="21" customHeight="1">
      <c r="A1" s="1" t="s">
        <v>100</v>
      </c>
      <c r="Q1" s="32"/>
      <c r="S1" s="30" t="s">
        <v>109</v>
      </c>
    </row>
    <row r="2" spans="1:24" s="34" customFormat="1" ht="26.25" customHeight="1">
      <c r="A2" s="191" t="s">
        <v>78</v>
      </c>
      <c r="B2" s="191" t="s">
        <v>0</v>
      </c>
      <c r="C2" s="194" t="s">
        <v>1</v>
      </c>
      <c r="D2" s="195"/>
      <c r="E2" s="182" t="s">
        <v>79</v>
      </c>
      <c r="F2" s="183"/>
      <c r="G2" s="184"/>
      <c r="H2" s="182" t="s">
        <v>80</v>
      </c>
      <c r="I2" s="183"/>
      <c r="J2" s="184"/>
      <c r="K2" s="182" t="s">
        <v>81</v>
      </c>
      <c r="L2" s="183"/>
      <c r="M2" s="184"/>
      <c r="N2" s="182" t="s">
        <v>82</v>
      </c>
      <c r="O2" s="183"/>
      <c r="P2" s="184"/>
      <c r="Q2" s="182" t="s">
        <v>2</v>
      </c>
      <c r="R2" s="183"/>
      <c r="S2" s="184"/>
    </row>
    <row r="3" spans="1:24" s="34" customFormat="1" ht="26.25" customHeight="1">
      <c r="A3" s="192"/>
      <c r="B3" s="193"/>
      <c r="C3" s="188"/>
      <c r="D3" s="196"/>
      <c r="E3" s="35" t="s">
        <v>83</v>
      </c>
      <c r="F3" s="31" t="s">
        <v>84</v>
      </c>
      <c r="G3" s="36" t="s">
        <v>85</v>
      </c>
      <c r="H3" s="35" t="s">
        <v>83</v>
      </c>
      <c r="I3" s="31" t="s">
        <v>84</v>
      </c>
      <c r="J3" s="36" t="s">
        <v>85</v>
      </c>
      <c r="K3" s="35" t="s">
        <v>83</v>
      </c>
      <c r="L3" s="31" t="s">
        <v>84</v>
      </c>
      <c r="M3" s="36" t="s">
        <v>85</v>
      </c>
      <c r="N3" s="35" t="s">
        <v>83</v>
      </c>
      <c r="O3" s="31" t="s">
        <v>84</v>
      </c>
      <c r="P3" s="36" t="s">
        <v>85</v>
      </c>
      <c r="Q3" s="35" t="s">
        <v>83</v>
      </c>
      <c r="R3" s="31" t="s">
        <v>84</v>
      </c>
      <c r="S3" s="36" t="s">
        <v>85</v>
      </c>
    </row>
    <row r="4" spans="1:24" s="37" customFormat="1" ht="27.75" customHeight="1">
      <c r="A4" s="199">
        <v>208</v>
      </c>
      <c r="B4" s="202" t="s">
        <v>110</v>
      </c>
      <c r="C4" s="185" t="s">
        <v>86</v>
      </c>
      <c r="D4" s="171"/>
      <c r="E4" s="50">
        <v>746</v>
      </c>
      <c r="F4" s="51">
        <v>51506.55</v>
      </c>
      <c r="G4" s="51">
        <v>93569.99</v>
      </c>
      <c r="H4" s="50">
        <v>33</v>
      </c>
      <c r="I4" s="51">
        <v>16346.75</v>
      </c>
      <c r="J4" s="51">
        <v>17301.86</v>
      </c>
      <c r="K4" s="50">
        <v>29</v>
      </c>
      <c r="L4" s="51">
        <v>2381.59</v>
      </c>
      <c r="M4" s="51">
        <v>3644.1</v>
      </c>
      <c r="N4" s="50">
        <v>3</v>
      </c>
      <c r="O4" s="51">
        <v>611.5</v>
      </c>
      <c r="P4" s="51">
        <v>749.65</v>
      </c>
      <c r="Q4" s="52">
        <f t="shared" ref="Q4:S6" si="0">SUM(E4,K4,H4,N4)</f>
        <v>811</v>
      </c>
      <c r="R4" s="53">
        <f t="shared" si="0"/>
        <v>70846.39</v>
      </c>
      <c r="S4" s="53">
        <f t="shared" si="0"/>
        <v>115265.60000000001</v>
      </c>
      <c r="V4" s="1"/>
    </row>
    <row r="5" spans="1:24" s="37" customFormat="1" ht="27.75" customHeight="1">
      <c r="A5" s="200"/>
      <c r="B5" s="203"/>
      <c r="C5" s="186" t="s">
        <v>87</v>
      </c>
      <c r="D5" s="38" t="s">
        <v>88</v>
      </c>
      <c r="E5" s="50">
        <v>68</v>
      </c>
      <c r="F5" s="51">
        <v>5387.96</v>
      </c>
      <c r="G5" s="51">
        <v>9649.01</v>
      </c>
      <c r="H5" s="50">
        <v>4</v>
      </c>
      <c r="I5" s="51">
        <v>488.58</v>
      </c>
      <c r="J5" s="51">
        <v>1074.1199999999999</v>
      </c>
      <c r="K5" s="50">
        <v>16</v>
      </c>
      <c r="L5" s="51">
        <v>12292.02</v>
      </c>
      <c r="M5" s="51">
        <v>13055.02</v>
      </c>
      <c r="N5" s="50">
        <v>0</v>
      </c>
      <c r="O5" s="51">
        <v>0</v>
      </c>
      <c r="P5" s="51">
        <v>0</v>
      </c>
      <c r="Q5" s="52">
        <f t="shared" si="0"/>
        <v>88</v>
      </c>
      <c r="R5" s="53">
        <f t="shared" si="0"/>
        <v>18168.560000000001</v>
      </c>
      <c r="S5" s="53">
        <f t="shared" si="0"/>
        <v>23778.149999999998</v>
      </c>
      <c r="V5" s="34"/>
    </row>
    <row r="6" spans="1:24" s="37" customFormat="1" ht="27.75" customHeight="1">
      <c r="A6" s="200"/>
      <c r="B6" s="203"/>
      <c r="C6" s="187"/>
      <c r="D6" s="39" t="s">
        <v>89</v>
      </c>
      <c r="E6" s="50">
        <v>336</v>
      </c>
      <c r="F6" s="51">
        <v>25504.53</v>
      </c>
      <c r="G6" s="51">
        <v>42824.5</v>
      </c>
      <c r="H6" s="50">
        <v>34</v>
      </c>
      <c r="I6" s="51">
        <v>5914.44</v>
      </c>
      <c r="J6" s="51">
        <v>8193.15</v>
      </c>
      <c r="K6" s="50">
        <v>78</v>
      </c>
      <c r="L6" s="51">
        <v>36428.949999999997</v>
      </c>
      <c r="M6" s="51">
        <v>43367.14</v>
      </c>
      <c r="N6" s="50">
        <v>2</v>
      </c>
      <c r="O6" s="51">
        <v>454.82</v>
      </c>
      <c r="P6" s="51">
        <v>538.75</v>
      </c>
      <c r="Q6" s="52">
        <f t="shared" si="0"/>
        <v>450</v>
      </c>
      <c r="R6" s="53">
        <f t="shared" si="0"/>
        <v>68302.740000000005</v>
      </c>
      <c r="S6" s="53">
        <f t="shared" si="0"/>
        <v>94923.54</v>
      </c>
    </row>
    <row r="7" spans="1:24" s="37" customFormat="1" ht="27.75" customHeight="1">
      <c r="A7" s="200"/>
      <c r="B7" s="203"/>
      <c r="C7" s="188"/>
      <c r="D7" s="33" t="s">
        <v>16</v>
      </c>
      <c r="E7" s="52">
        <f>SUM(E5:E6)</f>
        <v>404</v>
      </c>
      <c r="F7" s="53">
        <f>SUM(F5:F6)</f>
        <v>30892.489999999998</v>
      </c>
      <c r="G7" s="53">
        <f>SUM(G5:G6)</f>
        <v>52473.51</v>
      </c>
      <c r="H7" s="52">
        <f t="shared" ref="H7:P7" si="1">SUM(H5:H6)</f>
        <v>38</v>
      </c>
      <c r="I7" s="53">
        <f t="shared" si="1"/>
        <v>6403.0199999999995</v>
      </c>
      <c r="J7" s="53">
        <f t="shared" si="1"/>
        <v>9267.27</v>
      </c>
      <c r="K7" s="52">
        <f t="shared" si="1"/>
        <v>94</v>
      </c>
      <c r="L7" s="53">
        <f t="shared" si="1"/>
        <v>48720.97</v>
      </c>
      <c r="M7" s="53">
        <f t="shared" si="1"/>
        <v>56422.16</v>
      </c>
      <c r="N7" s="52">
        <f t="shared" si="1"/>
        <v>2</v>
      </c>
      <c r="O7" s="53">
        <f t="shared" si="1"/>
        <v>454.82</v>
      </c>
      <c r="P7" s="53">
        <f t="shared" si="1"/>
        <v>538.75</v>
      </c>
      <c r="Q7" s="52">
        <f>SUM(Q5:Q6)</f>
        <v>538</v>
      </c>
      <c r="R7" s="53">
        <f>SUM(R5:R6)</f>
        <v>86471.3</v>
      </c>
      <c r="S7" s="53">
        <f>SUM(S5:S6)</f>
        <v>118701.68999999999</v>
      </c>
      <c r="V7" s="45"/>
      <c r="W7" s="45"/>
      <c r="X7" s="45"/>
    </row>
    <row r="8" spans="1:24" s="37" customFormat="1" ht="27.75" customHeight="1" thickBot="1">
      <c r="A8" s="200"/>
      <c r="B8" s="203"/>
      <c r="C8" s="189" t="s">
        <v>2</v>
      </c>
      <c r="D8" s="190"/>
      <c r="E8" s="120">
        <f t="shared" ref="E8:S8" si="2">SUM(E7,E4)</f>
        <v>1150</v>
      </c>
      <c r="F8" s="121">
        <f t="shared" si="2"/>
        <v>82399.040000000008</v>
      </c>
      <c r="G8" s="121">
        <f t="shared" si="2"/>
        <v>146043.5</v>
      </c>
      <c r="H8" s="120">
        <f t="shared" si="2"/>
        <v>71</v>
      </c>
      <c r="I8" s="121">
        <f t="shared" si="2"/>
        <v>22749.77</v>
      </c>
      <c r="J8" s="121">
        <f t="shared" si="2"/>
        <v>26569.13</v>
      </c>
      <c r="K8" s="120">
        <f t="shared" si="2"/>
        <v>123</v>
      </c>
      <c r="L8" s="121">
        <f t="shared" si="2"/>
        <v>51102.559999999998</v>
      </c>
      <c r="M8" s="121">
        <f t="shared" si="2"/>
        <v>60066.26</v>
      </c>
      <c r="N8" s="120">
        <f t="shared" si="2"/>
        <v>5</v>
      </c>
      <c r="O8" s="121">
        <f t="shared" si="2"/>
        <v>1066.32</v>
      </c>
      <c r="P8" s="121">
        <f t="shared" si="2"/>
        <v>1288.4000000000001</v>
      </c>
      <c r="Q8" s="120">
        <f t="shared" si="2"/>
        <v>1349</v>
      </c>
      <c r="R8" s="121">
        <f t="shared" si="2"/>
        <v>157317.69</v>
      </c>
      <c r="S8" s="121">
        <f t="shared" si="2"/>
        <v>233967.28999999998</v>
      </c>
      <c r="V8" s="45"/>
      <c r="W8" s="45"/>
      <c r="X8" s="45"/>
    </row>
    <row r="9" spans="1:24" ht="27.75" customHeight="1" thickTop="1">
      <c r="A9" s="201"/>
      <c r="B9" s="204"/>
      <c r="C9" s="197" t="s">
        <v>113</v>
      </c>
      <c r="D9" s="198"/>
      <c r="E9" s="118">
        <v>151</v>
      </c>
      <c r="F9" s="119">
        <v>10780.379999999996</v>
      </c>
      <c r="G9" s="119">
        <v>19332.679999999949</v>
      </c>
      <c r="H9" s="118">
        <v>9</v>
      </c>
      <c r="I9" s="119">
        <v>7286.0699999999906</v>
      </c>
      <c r="J9" s="119">
        <v>7546.9699999999884</v>
      </c>
      <c r="K9" s="118">
        <v>7</v>
      </c>
      <c r="L9" s="119">
        <v>206.16999999999959</v>
      </c>
      <c r="M9" s="119">
        <v>282.56999999999971</v>
      </c>
      <c r="N9" s="118">
        <v>1</v>
      </c>
      <c r="O9" s="119">
        <v>183.41999999999899</v>
      </c>
      <c r="P9" s="119">
        <v>224.819999999999</v>
      </c>
      <c r="Q9" s="118">
        <f>SUM(E9,K9,H9,N9)</f>
        <v>168</v>
      </c>
      <c r="R9" s="119">
        <f>SUM(F9,L9,I9,O9)</f>
        <v>18456.039999999986</v>
      </c>
      <c r="S9" s="119">
        <f>SUM(G9,M9,J9,P9)</f>
        <v>27387.039999999935</v>
      </c>
    </row>
    <row r="10" spans="1:24"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</row>
    <row r="11" spans="1:24" ht="14.25"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U11" s="37"/>
      <c r="V11" s="1"/>
      <c r="W11" s="37"/>
    </row>
    <row r="12" spans="1:24">
      <c r="U12" s="37"/>
      <c r="V12" s="34"/>
      <c r="W12" s="37"/>
      <c r="X12" s="37"/>
    </row>
    <row r="13" spans="1:24">
      <c r="U13" s="37"/>
      <c r="V13" s="37"/>
      <c r="W13" s="37"/>
      <c r="X13" s="37"/>
    </row>
    <row r="14" spans="1:24">
      <c r="U14" s="37"/>
      <c r="V14" s="45"/>
      <c r="W14" s="45"/>
      <c r="X14" s="45"/>
    </row>
    <row r="15" spans="1:24">
      <c r="U15" s="37"/>
      <c r="V15" s="45"/>
      <c r="W15" s="45"/>
      <c r="X15" s="45"/>
    </row>
  </sheetData>
  <mergeCells count="14">
    <mergeCell ref="C9:D9"/>
    <mergeCell ref="A4:A9"/>
    <mergeCell ref="B4:B9"/>
    <mergeCell ref="K2:M2"/>
    <mergeCell ref="N2:P2"/>
    <mergeCell ref="Q2:S2"/>
    <mergeCell ref="C4:D4"/>
    <mergeCell ref="C5:C7"/>
    <mergeCell ref="C8:D8"/>
    <mergeCell ref="A2:A3"/>
    <mergeCell ref="B2:B3"/>
    <mergeCell ref="C2:D3"/>
    <mergeCell ref="E2:G2"/>
    <mergeCell ref="H2:J2"/>
  </mergeCells>
  <phoneticPr fontId="4"/>
  <dataValidations count="1">
    <dataValidation type="whole" allowBlank="1" showInputMessage="1" showErrorMessage="1" sqref="E4:E7 H4:H7 K4:K7 Q7 N4:N7">
      <formula1>0</formula1>
      <formula2>100000</formula2>
    </dataValidation>
  </dataValidations>
  <printOptions horizontalCentered="1"/>
  <pageMargins left="0.31496062992125984" right="0.31496062992125984" top="0.98425196850393704" bottom="0.78740157480314965" header="0.51181102362204722" footer="0.47244094488188981"/>
  <pageSetup paperSize="9" scale="95" orientation="landscape" horizontalDpi="300" verticalDpi="300" r:id="rId1"/>
  <headerFooter scaleWithDoc="0" alignWithMargins="0">
    <oddFooter>&amp;C&amp;"ＭＳ Ｐ明朝,標準"&amp;10&amp;P/&amp;N</oddFooter>
  </headerFooter>
  <ignoredErrors>
    <ignoredError sqref="R7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表11-1-1 建物利用別現況（建物用途）集計表</vt:lpstr>
      <vt:lpstr>11-1-1 建物利用別現況（建物構造と階数） 集計表</vt:lpstr>
      <vt:lpstr>表11-1-1 建物利用別現況（建築年別）集計表</vt:lpstr>
      <vt:lpstr>表11-1-1 建物利用別現況（建物高さ） 集計表</vt:lpstr>
      <vt:lpstr>表15-4 地区別新築状況（集計表）</vt:lpstr>
      <vt:lpstr>'表11-1-1 建物利用別現況（建物用途）集計表'!Print_Area</vt:lpstr>
      <vt:lpstr>'11-1-1 建物利用別現況（建物構造と階数） 集計表'!Print_Titles</vt:lpstr>
      <vt:lpstr>'表11-1-1 建物利用別現況（建築年別）集計表'!Print_Titles</vt:lpstr>
      <vt:lpstr>'表11-1-1 建物利用別現況（建物高さ） 集計表'!Print_Titles</vt:lpstr>
      <vt:lpstr>'表11-1-1 建物利用別現況（建物用途）集計表'!Print_Titles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2023-03-13T08:40:15Z</cp:lastPrinted>
  <dcterms:created xsi:type="dcterms:W3CDTF">2012-03-27T02:21:21Z</dcterms:created>
  <dcterms:modified xsi:type="dcterms:W3CDTF">2023-08-15T23:41:23Z</dcterms:modified>
</cp:coreProperties>
</file>