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2.財政G\公会計\01 照会･通知\R5\050929【再出力完了のご連絡】令和３年度財政状況資料集の作成について（2回目・地方公会計関係）\"/>
    </mc:Choice>
  </mc:AlternateContent>
  <bookViews>
    <workbookView xWindow="825" yWindow="-120" windowWidth="28095" windowHeight="1644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CO35" i="10"/>
  <c r="BE35"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BW34" i="10" l="1"/>
  <c r="BW35" i="10" l="1"/>
  <c r="BW36" i="10" s="1"/>
  <c r="BW37" i="10" s="1"/>
  <c r="CO34" i="10"/>
</calcChain>
</file>

<file path=xl/sharedStrings.xml><?xml version="1.0" encoding="utf-8"?>
<sst xmlns="http://schemas.openxmlformats.org/spreadsheetml/2006/main" count="1148" uniqueCount="598">
  <si>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</si>
  <si>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</si>
  <si>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</si>
  <si>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</si>
  <si>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</si>
  <si>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</si>
  <si>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</si>
  <si>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</si>
  <si>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</si>
  <si>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</si>
  <si>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</si>
  <si>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</si>
  <si>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</si>
  <si>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</si>
  <si>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</si>
  <si>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</si>
  <si>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</si>
  <si>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</si>
  <si>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</si>
  <si>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</si>
  <si>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</si>
  <si>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</si>
  <si>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</si>
  <si>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</si>
  <si>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</si>
  <si>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</si>
  <si>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</si>
  <si>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</si>
  <si>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</si>
  <si>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</si>
  <si>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</si>
  <si>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</si>
  <si>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</si>
  <si>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</si>
  <si>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</si>
  <si>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</si>
  <si>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</si>
  <si>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</si>
  <si>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</si>
  <si>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</si>
  <si>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</si>
  <si>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</si>
  <si>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</si>
  <si>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</si>
  <si>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</si>
  <si>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</si>
  <si>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</si>
  <si>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</si>
  <si>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</si>
  <si>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</si>
  <si>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</si>
  <si>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</si>
  <si>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</si>
  <si>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</si>
  <si>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</si>
  <si>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</si>
  <si>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</si>
  <si>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</si>
  <si>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</si>
  <si>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</si>
  <si>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</si>
  <si>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</si>
  <si>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</si>
  <si>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</si>
  <si>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</si>
  <si>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</si>
  <si>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</si>
  <si>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</si>
  <si>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</si>
  <si>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</si>
  <si>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</si>
  <si>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</si>
  <si>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</si>
  <si>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</si>
  <si>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</si>
  <si>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</si>
  <si>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</si>
  <si>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</si>
  <si>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</si>
  <si>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</si>
  <si>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</si>
  <si>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</si>
  <si>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</si>
  <si>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</si>
  <si>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</si>
  <si>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</si>
  <si>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</si>
  <si>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</si>
  <si>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</si>
  <si>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</si>
  <si>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</si>
  <si>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</si>
  <si>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</si>
  <si>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</si>
  <si>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</si>
  <si>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</si>
  <si>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</si>
  <si>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津島市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</si>
  <si>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</si>
  <si>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</si>
  <si>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</si>
  <si>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</si>
  <si>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</si>
  <si>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</si>
  <si>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</si>
  <si>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</si>
  <si>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</si>
  <si>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</si>
  <si>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</si>
  <si>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</si>
  <si>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</si>
  <si>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</si>
  <si>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</si>
  <si>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</si>
  <si>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</si>
  <si>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</si>
  <si>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</si>
  <si>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</si>
  <si>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</si>
  <si>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</si>
  <si>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</si>
  <si>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</si>
  <si>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</si>
  <si>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</si>
  <si>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</si>
  <si>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</si>
  <si>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</si>
  <si>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</si>
  <si>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</si>
  <si>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</si>
  <si>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</si>
  <si>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</si>
  <si>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</si>
  <si>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</si>
  <si>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</si>
  <si>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</si>
  <si>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</si>
  <si>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</si>
  <si>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</si>
  <si>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</si>
  <si>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</si>
  <si>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</si>
  <si>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</si>
  <si>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</si>
  <si>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</si>
  <si>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</si>
  <si>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</si>
  <si>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</si>
  <si>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</si>
  <si>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</si>
  <si>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</si>
  <si>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</si>
  <si>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</si>
  <si>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</si>
  <si>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</si>
  <si>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</si>
  <si>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</si>
  <si>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</si>
  <si>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</si>
  <si>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</si>
  <si>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</si>
  <si>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</si>
  <si>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</si>
  <si>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</si>
  <si>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</si>
  <si>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</si>
  <si>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</si>
  <si>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</si>
  <si>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</si>
  <si>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</si>
  <si>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</si>
  <si>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</si>
  <si>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</si>
  <si>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</si>
  <si>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</si>
  <si>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</si>
  <si>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</si>
  <si>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</si>
  <si>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</si>
  <si>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</si>
  <si>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</si>
  <si>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</si>
  <si>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</si>
  <si>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</si>
  <si>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</si>
  <si>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</si>
  <si>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</si>
  <si>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</si>
  <si>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</si>
  <si>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</si>
  <si>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</si>
  <si>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</si>
  <si>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</si>
  <si>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</si>
  <si>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</si>
  <si>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</si>
  <si>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</si>
  <si>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</si>
  <si>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</si>
  <si>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</si>
  <si>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</si>
  <si>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</si>
  <si>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</si>
  <si>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</si>
  <si>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</si>
  <si>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</si>
  <si>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</si>
  <si>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</si>
  <si>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</si>
  <si>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</si>
  <si>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</si>
  <si>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</si>
  <si>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愛知県津島市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</si>
  <si>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</si>
  <si>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</si>
  <si>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</si>
  <si>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</si>
  <si>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</si>
  <si>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</si>
  <si>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</si>
  <si>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</si>
  <si>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</si>
  <si>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</si>
  <si>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</si>
  <si>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</si>
  <si>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</si>
  <si>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</si>
  <si>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</si>
  <si>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</si>
  <si>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</si>
  <si>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</si>
  <si>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</si>
  <si>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</si>
  <si>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</si>
  <si>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</si>
  <si>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</si>
  <si>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</si>
  <si>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</si>
  <si>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</si>
  <si>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</si>
  <si>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</si>
  <si>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</si>
  <si>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</si>
  <si>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</si>
  <si>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</si>
  <si>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</si>
  <si>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</si>
  <si>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</si>
  <si>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</si>
  <si>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</si>
  <si>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</si>
  <si>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</si>
  <si>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</si>
  <si>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</si>
  <si>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</si>
  <si>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</si>
  <si>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</si>
  <si>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</si>
  <si>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</si>
  <si>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</si>
  <si>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</si>
  <si>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</si>
  <si>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</si>
  <si>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</si>
  <si>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</si>
  <si>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</si>
  <si>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</si>
  <si>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</si>
  <si>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</si>
  <si>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</si>
  <si>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</si>
  <si>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</si>
  <si>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</si>
  <si>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</si>
  <si>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</si>
  <si>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</si>
  <si>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</si>
  <si>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</si>
  <si>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</si>
  <si>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</si>
  <si>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</si>
  <si>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</si>
  <si>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</si>
  <si>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</si>
  <si>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</si>
  <si>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</si>
  <si>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</si>
  <si>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</si>
  <si>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</si>
  <si>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</si>
  <si>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</si>
  <si>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</si>
  <si>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</si>
  <si>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</si>
  <si>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</si>
  <si>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</si>
  <si>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</si>
  <si>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</si>
  <si>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</si>
  <si>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</si>
  <si>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</si>
  <si>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</si>
  <si>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</si>
  <si>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</si>
  <si>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</si>
  <si>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</si>
  <si>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</si>
  <si>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</si>
  <si>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</si>
  <si>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</si>
  <si>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</si>
  <si>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</si>
  <si>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</si>
  <si>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</si>
  <si>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</si>
  <si>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</si>
  <si>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</si>
  <si>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</si>
  <si>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</si>
  <si>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</si>
  <si>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</si>
  <si>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</si>
  <si>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</si>
  <si>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</si>
  <si>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</si>
  <si>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</si>
  <si>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</si>
  <si>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</si>
  <si>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</si>
  <si>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</si>
  <si>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</si>
  <si>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</si>
  <si>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</si>
  <si>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</si>
  <si>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</si>
  <si>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</si>
  <si>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</si>
  <si>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</si>
  <si>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</si>
  <si>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</si>
  <si>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</si>
  <si>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</si>
  <si>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</si>
  <si>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</si>
  <si>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</si>
  <si>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</si>
  <si>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</si>
  <si>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</si>
  <si>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</si>
  <si>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</si>
  <si>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</si>
  <si>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</si>
  <si>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</si>
  <si>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</si>
  <si>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</si>
  <si>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</si>
  <si>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</si>
  <si>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</si>
  <si>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</si>
  <si>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</si>
  <si>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</si>
  <si>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</si>
  <si>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</si>
  <si>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</si>
  <si>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</si>
  <si>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</si>
  <si>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愛知県津島市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</si>
  <si>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</si>
  <si>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</si>
  <si>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</si>
  <si>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</si>
  <si>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</si>
  <si>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</si>
  <si>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</si>
  <si>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</si>
  <si>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</si>
  <si>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</si>
  <si>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</si>
  <si>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</si>
  <si>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</si>
  <si>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</si>
  <si>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</si>
  <si>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</si>
  <si>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</si>
  <si>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</si>
  <si>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</si>
  <si>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</si>
  <si>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</si>
  <si>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</si>
  <si>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</si>
  <si>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</si>
  <si>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</si>
  <si>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</si>
  <si>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</si>
  <si>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</si>
  <si>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</si>
  <si>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</si>
  <si>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</si>
  <si>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</si>
  <si>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</si>
  <si>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</si>
  <si>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</si>
  <si>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</si>
  <si>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</si>
  <si>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</si>
  <si>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津島市民病院事業会計</t>
    <phoneticPr fontId="5"/>
  </si>
  <si>
    <t>法適用企業</t>
    <phoneticPr fontId="5"/>
  </si>
  <si>
    <t>下水道事業会計</t>
    <phoneticPr fontId="5"/>
  </si>
  <si>
    <t>上水道事業会計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</si>
  <si>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</si>
  <si>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</si>
  <si>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</si>
  <si>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</si>
  <si>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</si>
  <si>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</si>
  <si>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</si>
  <si>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</si>
  <si>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</si>
  <si>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</si>
  <si>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</si>
  <si>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</si>
  <si>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</si>
  <si>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</si>
  <si>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</si>
  <si>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</si>
  <si>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</si>
  <si>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</si>
  <si>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</si>
  <si>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</si>
  <si>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</si>
  <si>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</si>
  <si>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</si>
  <si>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</si>
  <si>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</si>
  <si>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</si>
  <si>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</si>
  <si>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</si>
  <si>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</si>
  <si>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</si>
  <si>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</si>
  <si>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</si>
  <si>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</si>
  <si>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</si>
  <si>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</si>
  <si>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</si>
  <si>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</si>
  <si>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</si>
  <si>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</si>
  <si>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</si>
  <si>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</si>
  <si>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</si>
  <si>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</si>
  <si>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</si>
  <si>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</si>
  <si>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</si>
  <si>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</si>
  <si>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</si>
  <si>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</si>
  <si>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</si>
  <si>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</si>
  <si>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</si>
  <si>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</si>
  <si>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</si>
  <si>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</si>
  <si>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</si>
  <si>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津島市民病院事業会計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</si>
  <si>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</si>
  <si>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</si>
  <si>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</si>
  <si>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</si>
  <si>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</si>
  <si>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</si>
  <si>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</si>
  <si>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</si>
  <si>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</si>
  <si>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</si>
  <si>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</si>
  <si>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</si>
  <si>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</si>
  <si>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</si>
  <si>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</si>
  <si>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</si>
  <si>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</si>
  <si>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</si>
  <si>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</si>
  <si>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</si>
  <si>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</si>
  <si>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</si>
  <si>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</si>
  <si>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</si>
  <si>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</si>
  <si>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</si>
  <si>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</si>
  <si>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</si>
  <si>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</si>
  <si>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</si>
  <si>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</si>
  <si>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</si>
  <si>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</si>
  <si>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</si>
  <si>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</si>
  <si>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</si>
  <si>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</si>
  <si>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</si>
  <si>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</si>
  <si>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</si>
  <si>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</si>
  <si>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</si>
  <si>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</si>
  <si>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</si>
  <si>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</si>
  <si>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</si>
  <si>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</si>
  <si>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</si>
  <si>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</si>
  <si>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</si>
  <si>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</si>
  <si>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</si>
  <si>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</si>
  <si>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</si>
  <si>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</si>
  <si>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</si>
  <si>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</si>
  <si>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</si>
  <si>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</si>
  <si>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</si>
  <si>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</si>
  <si>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</si>
  <si>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</si>
  <si>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</si>
  <si>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</si>
  <si>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</si>
  <si>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</si>
  <si>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</si>
  <si>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</si>
  <si>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</si>
  <si>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</si>
  <si>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</si>
  <si>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</si>
  <si>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</si>
  <si>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</si>
  <si>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</si>
  <si>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</si>
  <si>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</si>
  <si>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</si>
  <si>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</si>
  <si>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</si>
  <si>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</si>
  <si>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</si>
  <si>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</si>
  <si>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</si>
  <si>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4.84</t>
  </si>
  <si>
    <t>津島市民病院事業会計</t>
  </si>
  <si>
    <t>▲ 2.82</t>
  </si>
  <si>
    <t>上水道事業会計</t>
  </si>
  <si>
    <t>一般会計</t>
  </si>
  <si>
    <t>下水道事業会計</t>
  </si>
  <si>
    <t>介護保険特別会計</t>
  </si>
  <si>
    <t>国民健康保険特別会計</t>
  </si>
  <si>
    <t>住宅新築資金等貸付事業特別会計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</si>
  <si>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</si>
  <si>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</si>
  <si>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</si>
  <si>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</si>
  <si>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</si>
  <si>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</si>
  <si>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</si>
  <si>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</si>
  <si>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</si>
  <si>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海部地区環境事務組合</t>
    <rPh sb="0" eb="2">
      <t>アマ</t>
    </rPh>
    <rPh sb="2" eb="4">
      <t>チク</t>
    </rPh>
    <rPh sb="4" eb="6">
      <t>カンキョウ</t>
    </rPh>
    <rPh sb="6" eb="8">
      <t>ジム</t>
    </rPh>
    <rPh sb="8" eb="10">
      <t>クミアイ</t>
    </rPh>
    <phoneticPr fontId="2"/>
  </si>
  <si>
    <t>海部地区水防事務組合</t>
    <rPh sb="0" eb="2">
      <t>アマ</t>
    </rPh>
    <rPh sb="2" eb="4">
      <t>チク</t>
    </rPh>
    <rPh sb="4" eb="6">
      <t>スイボウ</t>
    </rPh>
    <rPh sb="6" eb="8">
      <t>ジム</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</si>
  <si>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</si>
  <si>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</si>
  <si>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</si>
  <si>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名古屋西流通センター株式会社</t>
    <rPh sb="0" eb="3">
      <t>ナゴヤ</t>
    </rPh>
    <rPh sb="3" eb="4">
      <t>ニシ</t>
    </rPh>
    <rPh sb="4" eb="6">
      <t>リュウツウ</t>
    </rPh>
    <rPh sb="10" eb="14">
      <t>カブシキガイシャ</t>
    </rPh>
    <phoneticPr fontId="2"/>
  </si>
  <si>
    <t>-</t>
    <phoneticPr fontId="2"/>
  </si>
  <si>
    <t>-</t>
    <phoneticPr fontId="2"/>
  </si>
  <si>
    <t>ふるさとつしま応援基金</t>
    <rPh sb="7" eb="9">
      <t>オウエン</t>
    </rPh>
    <rPh sb="9" eb="11">
      <t>キキン</t>
    </rPh>
    <phoneticPr fontId="5"/>
  </si>
  <si>
    <t>歴史・文化のまちづくり基金</t>
    <rPh sb="0" eb="2">
      <t>レキシ</t>
    </rPh>
    <rPh sb="3" eb="5">
      <t>ブンカ</t>
    </rPh>
    <rPh sb="11" eb="13">
      <t>キキン</t>
    </rPh>
    <phoneticPr fontId="5"/>
  </si>
  <si>
    <t>美術館建設基金</t>
    <rPh sb="0" eb="3">
      <t>ビジュツカン</t>
    </rPh>
    <rPh sb="3" eb="5">
      <t>ケンセツ</t>
    </rPh>
    <rPh sb="5" eb="7">
      <t>キキン</t>
    </rPh>
    <phoneticPr fontId="5"/>
  </si>
  <si>
    <t>福祉基金</t>
    <rPh sb="0" eb="2">
      <t>フクシ</t>
    </rPh>
    <rPh sb="2" eb="4">
      <t>キキン</t>
    </rPh>
    <phoneticPr fontId="5"/>
  </si>
  <si>
    <t>国際交流基金</t>
    <rPh sb="0" eb="2">
      <t>コクサイ</t>
    </rPh>
    <rPh sb="2" eb="4">
      <t>コウリュウ</t>
    </rPh>
    <rPh sb="4" eb="6">
      <t>キキン</t>
    </rPh>
    <phoneticPr fontId="5"/>
  </si>
  <si>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</si>
  <si>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</si>
  <si>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</si>
  <si>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</si>
  <si>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</si>
  <si>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して、将来負担比率は大きく下回っており、有形固定資産減価償却率はやや高い水準となっている。将来負担比率については、財政調整基金等の充当財源となる基金の積み立てが増加したことに伴い、前年度と比較して16.2%改善した。一方、近年大規模な投資的事業を行っていないことによって有形固定資産減価償却率は増加している。今後は、学校施設等の大規模改修が行われるため、その改修工事に伴う起債により、将来負担比率は増加することが見込まれる。数値の増加を抑制するため、公共施設等総合管理計画に基づき施設の適正な管理に努めていくとともに、交付税措置のない起債発行の抑制等をし、地方債残高の抑制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</si>
  <si>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</si>
  <si>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</si>
  <si>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</si>
  <si>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</si>
  <si>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</si>
  <si>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</si>
  <si>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率ともに類似団体と比較して低くなっている。今後は、学校施設等の大規模改修に伴い、将来負担比率及び実質公債費比率の増加が見込まれるため、公共施設整備の優先順位付けを行い、市全体の投資的経費のバランスに留意しつつ、公債費の適正化に取り組んでいく。</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</si>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</sst>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78" fontId="20" fillId="0" borderId="84" xfId="20" applyNumberFormat="1" applyFont="1" applyBorder="1" applyAlignment="1">
      <alignment horizontal="right" vertical="center" shrinkToFit="1"/>
    </xf>
    <xf numFmtId="181" fontId="1" fillId="0" borderId="85" xfId="20" applyNumberForma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0" fontId="1" fillId="0" borderId="38" xfId="20" applyBorder="1" applyAlignment="1">
      <alignment horizontal="right" vertical="center" shrinkToFit="1"/>
    </xf>
    <xf numFmtId="181" fontId="20" fillId="0" borderId="41" xfId="20" applyNumberFormat="1" applyFont="1"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2" applyFont="1">
      <alignment vertical="center"/>
    </xf>
  </cellXfs>
  <cellStyles count="23">
    <cellStyle name="標準" xfId="0" builtinId="0"/>
    <cellStyle name="標準 2" xfId="6"/>
    <cellStyle name="標準 2 2" xfId="7"/>
    <cellStyle name="標準 2 2 2" xfId="21"/>
    <cellStyle name="標準 2 3" xfId="10"/>
    <cellStyle name="標準 3" xfId="11"/>
    <cellStyle name="標準 3 2" xfId="20"/>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45945</c:v>
                </c:pt>
              </c:numCache>
            </c:numRef>
          </c:val>
          <c:smooth val="0"/>
          <c:extLst xmlns:c16r2="http://schemas.microsoft.com/office/drawing/2015/06/chart">
            <c:ext xmlns:c16="http://schemas.microsoft.com/office/drawing/2014/chart" uri="{C3380CC4-5D6E-409C-BE32-E72D297353CC}">
              <c16:uniqueId val="{00000000-1F4A-495D-9471-1676481C48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17567</c:v>
                </c:pt>
                <c:pt idx="1">
                  <c:v>20241</c:v>
                </c:pt>
                <c:pt idx="2">
                  <c:v>27179</c:v>
                </c:pt>
                <c:pt idx="3">
                  <c:v>23335</c:v>
                </c:pt>
                <c:pt idx="4">
                  <c:v>24804</c:v>
                </c:pt>
              </c:numCache>
            </c:numRef>
          </c:val>
          <c:smooth val="0"/>
          <c:extLst xmlns:c16r2="http://schemas.microsoft.com/office/drawing/2015/06/chart">
            <c:ext xmlns:c16="http://schemas.microsoft.com/office/drawing/2014/chart" uri="{C3380CC4-5D6E-409C-BE32-E72D297353CC}">
              <c16:uniqueId val="{00000001-1F4A-495D-9471-1676481C48CE}"/>
            </c:ext>
          </c:extLst>
        </c:ser>
        <c:dLbls>
          <c:showLegendKey val="0"/>
          <c:showVal val="0"/>
          <c:showCatName val="0"/>
          <c:showSerName val="0"/>
          <c:showPercent val="0"/>
          <c:showBubbleSize val="0"/>
        </c:dLbls>
        <c:marker val="1"/>
        <c:smooth val="0"/>
        <c:axId val="527749064"/>
        <c:axId val="527753552"/>
      </c:lineChart>
      <c:catAx>
        <c:axId val="527749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7753552"/>
        <c:crosses val="autoZero"/>
        <c:auto val="1"/>
        <c:lblAlgn val="ctr"/>
        <c:lblOffset val="100"/>
        <c:tickLblSkip val="1"/>
        <c:tickMarkSkip val="1"/>
        <c:noMultiLvlLbl val="0"/>
      </c:catAx>
      <c:valAx>
        <c:axId val="5277535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7749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7.33</c:v>
                </c:pt>
                <c:pt idx="1">
                  <c:v>7.8</c:v>
                </c:pt>
                <c:pt idx="2">
                  <c:v>7.87</c:v>
                </c:pt>
                <c:pt idx="3">
                  <c:v>8.2100000000000009</c:v>
                </c:pt>
                <c:pt idx="4">
                  <c:v>7.16</c:v>
                </c:pt>
              </c:numCache>
            </c:numRef>
          </c:val>
          <c:extLst xmlns:c16r2="http://schemas.microsoft.com/office/drawing/2015/06/chart">
            <c:ext xmlns:c16="http://schemas.microsoft.com/office/drawing/2014/chart" uri="{C3380CC4-5D6E-409C-BE32-E72D297353CC}">
              <c16:uniqueId val="{00000000-E9B1-43F1-9CFC-CB8F10ED36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7.4</c:v>
                </c:pt>
                <c:pt idx="1">
                  <c:v>8.3000000000000007</c:v>
                </c:pt>
                <c:pt idx="2">
                  <c:v>12.96</c:v>
                </c:pt>
                <c:pt idx="3">
                  <c:v>18.28</c:v>
                </c:pt>
                <c:pt idx="4">
                  <c:v>28.18</c:v>
                </c:pt>
              </c:numCache>
            </c:numRef>
          </c:val>
          <c:extLst xmlns:c16r2="http://schemas.microsoft.com/office/drawing/2015/06/chart">
            <c:ext xmlns:c16="http://schemas.microsoft.com/office/drawing/2014/chart" uri="{C3380CC4-5D6E-409C-BE32-E72D297353CC}">
              <c16:uniqueId val="{00000001-E9B1-43F1-9CFC-CB8F10ED3686}"/>
            </c:ext>
          </c:extLst>
        </c:ser>
        <c:dLbls>
          <c:showLegendKey val="0"/>
          <c:showVal val="0"/>
          <c:showCatName val="0"/>
          <c:showSerName val="0"/>
          <c:showPercent val="0"/>
          <c:showBubbleSize val="0"/>
        </c:dLbls>
        <c:gapWidth val="250"/>
        <c:overlap val="100"/>
        <c:axId val="530381752"/>
        <c:axId val="530382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-4.84</c:v>
                </c:pt>
                <c:pt idx="1">
                  <c:v>1.42</c:v>
                </c:pt>
                <c:pt idx="2">
                  <c:v>5.14</c:v>
                </c:pt>
                <c:pt idx="3">
                  <c:v>6.25</c:v>
                </c:pt>
                <c:pt idx="4">
                  <c:v>10.199999999999999</c:v>
                </c:pt>
              </c:numCache>
            </c:numRef>
          </c:val>
          <c:smooth val="0"/>
          <c:extLst xmlns:c16r2="http://schemas.microsoft.com/office/drawing/2015/06/chart">
            <c:ext xmlns:c16="http://schemas.microsoft.com/office/drawing/2014/chart" uri="{C3380CC4-5D6E-409C-BE32-E72D297353CC}">
              <c16:uniqueId val="{00000002-E9B1-43F1-9CFC-CB8F10ED3686}"/>
            </c:ext>
          </c:extLst>
        </c:ser>
        <c:dLbls>
          <c:showLegendKey val="0"/>
          <c:showVal val="0"/>
          <c:showCatName val="0"/>
          <c:showSerName val="0"/>
          <c:showPercent val="0"/>
          <c:showBubbleSize val="0"/>
        </c:dLbls>
        <c:marker val="1"/>
        <c:smooth val="0"/>
        <c:axId val="530381752"/>
        <c:axId val="530382144"/>
      </c:lineChart>
      <c:catAx>
        <c:axId val="530381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0382144"/>
        <c:crosses val="autoZero"/>
        <c:auto val="1"/>
        <c:lblAlgn val="ctr"/>
        <c:lblOffset val="100"/>
        <c:tickLblSkip val="1"/>
        <c:tickMarkSkip val="1"/>
        <c:noMultiLvlLbl val="0"/>
      </c:catAx>
      <c:valAx>
        <c:axId val="530382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0381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46B-4E9E-89B9-A24D2A581F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46B-4E9E-89B9-A24D2A581F7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0.05</c:v>
                </c:pt>
                <c:pt idx="4">
                  <c:v>#N/A</c:v>
                </c:pt>
                <c:pt idx="5">
                  <c:v>7.0000000000000007E-2</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2-146B-4E9E-89B9-A24D2A581F7A}"/>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0.1</c:v>
                </c:pt>
                <c:pt idx="4">
                  <c:v>#N/A</c:v>
                </c:pt>
                <c:pt idx="5">
                  <c:v>0.1</c:v>
                </c:pt>
                <c:pt idx="6">
                  <c:v>#N/A</c:v>
                </c:pt>
                <c:pt idx="7">
                  <c:v>0.11</c:v>
                </c:pt>
                <c:pt idx="8">
                  <c:v>#N/A</c:v>
                </c:pt>
                <c:pt idx="9">
                  <c:v>0.16</c:v>
                </c:pt>
              </c:numCache>
            </c:numRef>
          </c:val>
          <c:extLst xmlns:c16r2="http://schemas.microsoft.com/office/drawing/2015/06/chart">
            <c:ext xmlns:c16="http://schemas.microsoft.com/office/drawing/2014/chart" uri="{C3380CC4-5D6E-409C-BE32-E72D297353CC}">
              <c16:uniqueId val="{00000003-146B-4E9E-89B9-A24D2A581F7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3.63</c:v>
                </c:pt>
                <c:pt idx="2">
                  <c:v>#N/A</c:v>
                </c:pt>
                <c:pt idx="3">
                  <c:v>1.61</c:v>
                </c:pt>
                <c:pt idx="4">
                  <c:v>#N/A</c:v>
                </c:pt>
                <c:pt idx="5">
                  <c:v>0.99</c:v>
                </c:pt>
                <c:pt idx="6">
                  <c:v>#N/A</c:v>
                </c:pt>
                <c:pt idx="7">
                  <c:v>0.72</c:v>
                </c:pt>
                <c:pt idx="8">
                  <c:v>#N/A</c:v>
                </c:pt>
                <c:pt idx="9">
                  <c:v>0.94</c:v>
                </c:pt>
              </c:numCache>
            </c:numRef>
          </c:val>
          <c:extLst xmlns:c16r2="http://schemas.microsoft.com/office/drawing/2015/06/chart">
            <c:ext xmlns:c16="http://schemas.microsoft.com/office/drawing/2014/chart" uri="{C3380CC4-5D6E-409C-BE32-E72D297353CC}">
              <c16:uniqueId val="{00000004-146B-4E9E-89B9-A24D2A581F7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2.06</c:v>
                </c:pt>
                <c:pt idx="2">
                  <c:v>#N/A</c:v>
                </c:pt>
                <c:pt idx="3">
                  <c:v>1.66</c:v>
                </c:pt>
                <c:pt idx="4">
                  <c:v>#N/A</c:v>
                </c:pt>
                <c:pt idx="5">
                  <c:v>1.47</c:v>
                </c:pt>
                <c:pt idx="6">
                  <c:v>#N/A</c:v>
                </c:pt>
                <c:pt idx="7">
                  <c:v>1.54</c:v>
                </c:pt>
                <c:pt idx="8">
                  <c:v>#N/A</c:v>
                </c:pt>
                <c:pt idx="9">
                  <c:v>1.39</c:v>
                </c:pt>
              </c:numCache>
            </c:numRef>
          </c:val>
          <c:extLst xmlns:c16r2="http://schemas.microsoft.com/office/drawing/2015/06/chart">
            <c:ext xmlns:c16="http://schemas.microsoft.com/office/drawing/2014/chart" uri="{C3380CC4-5D6E-409C-BE32-E72D297353CC}">
              <c16:uniqueId val="{00000005-146B-4E9E-89B9-A24D2A581F7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1.83</c:v>
                </c:pt>
                <c:pt idx="2">
                  <c:v>#N/A</c:v>
                </c:pt>
                <c:pt idx="3">
                  <c:v>2.4900000000000002</c:v>
                </c:pt>
                <c:pt idx="4">
                  <c:v>#N/A</c:v>
                </c:pt>
                <c:pt idx="5">
                  <c:v>3.02</c:v>
                </c:pt>
                <c:pt idx="6">
                  <c:v>#N/A</c:v>
                </c:pt>
                <c:pt idx="7">
                  <c:v>3.27</c:v>
                </c:pt>
                <c:pt idx="8">
                  <c:v>#N/A</c:v>
                </c:pt>
                <c:pt idx="9">
                  <c:v>3.48</c:v>
                </c:pt>
              </c:numCache>
            </c:numRef>
          </c:val>
          <c:extLst xmlns:c16r2="http://schemas.microsoft.com/office/drawing/2015/06/chart">
            <c:ext xmlns:c16="http://schemas.microsoft.com/office/drawing/2014/chart" uri="{C3380CC4-5D6E-409C-BE32-E72D297353CC}">
              <c16:uniqueId val="{00000006-146B-4E9E-89B9-A24D2A581F7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7.22</c:v>
                </c:pt>
                <c:pt idx="2">
                  <c:v>#N/A</c:v>
                </c:pt>
                <c:pt idx="3">
                  <c:v>7.68</c:v>
                </c:pt>
                <c:pt idx="4">
                  <c:v>#N/A</c:v>
                </c:pt>
                <c:pt idx="5">
                  <c:v>7.76</c:v>
                </c:pt>
                <c:pt idx="6">
                  <c:v>#N/A</c:v>
                </c:pt>
                <c:pt idx="7">
                  <c:v>8.09</c:v>
                </c:pt>
                <c:pt idx="8">
                  <c:v>#N/A</c:v>
                </c:pt>
                <c:pt idx="9">
                  <c:v>6.99</c:v>
                </c:pt>
              </c:numCache>
            </c:numRef>
          </c:val>
          <c:extLst xmlns:c16r2="http://schemas.microsoft.com/office/drawing/2015/06/chart">
            <c:ext xmlns:c16="http://schemas.microsoft.com/office/drawing/2014/chart" uri="{C3380CC4-5D6E-409C-BE32-E72D297353CC}">
              <c16:uniqueId val="{00000007-146B-4E9E-89B9-A24D2A581F7A}"/>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9.67</c:v>
                </c:pt>
                <c:pt idx="2">
                  <c:v>#N/A</c:v>
                </c:pt>
                <c:pt idx="3">
                  <c:v>10.18</c:v>
                </c:pt>
                <c:pt idx="4">
                  <c:v>#N/A</c:v>
                </c:pt>
                <c:pt idx="5">
                  <c:v>9.31</c:v>
                </c:pt>
                <c:pt idx="6">
                  <c:v>#N/A</c:v>
                </c:pt>
                <c:pt idx="7">
                  <c:v>9.07</c:v>
                </c:pt>
                <c:pt idx="8">
                  <c:v>#N/A</c:v>
                </c:pt>
                <c:pt idx="9">
                  <c:v>9.06</c:v>
                </c:pt>
              </c:numCache>
            </c:numRef>
          </c:val>
          <c:extLst xmlns:c16r2="http://schemas.microsoft.com/office/drawing/2015/06/chart">
            <c:ext xmlns:c16="http://schemas.microsoft.com/office/drawing/2014/chart" uri="{C3380CC4-5D6E-409C-BE32-E72D297353CC}">
              <c16:uniqueId val="{00000008-146B-4E9E-89B9-A24D2A581F7A}"/>
            </c:ext>
          </c:extLst>
        </c:ser>
        <c:ser>
          <c:idx val="9"/>
          <c:order val="9"/>
          <c:tx>
            <c:strRef>
              <c:f>データシート!$A$36</c:f>
              <c:strCache>
                <c:ptCount val="1"/>
                <c:pt idx="0">
                  <c:v>津島市民病院事業会計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2.82</c:v>
                </c:pt>
                <c:pt idx="1">
                  <c:v>#N/A</c:v>
                </c:pt>
                <c:pt idx="2">
                  <c:v>#N/A</c:v>
                </c:pt>
                <c:pt idx="3">
                  <c:v>0.48</c:v>
                </c:pt>
                <c:pt idx="4">
                  <c:v>#N/A</c:v>
                </c:pt>
                <c:pt idx="5">
                  <c:v>1.1100000000000001</c:v>
                </c:pt>
                <c:pt idx="6">
                  <c:v>#N/A</c:v>
                </c:pt>
                <c:pt idx="7">
                  <c:v>7.43</c:v>
                </c:pt>
                <c:pt idx="8">
                  <c:v>#N/A</c:v>
                </c:pt>
                <c:pt idx="9">
                  <c:v>10.27</c:v>
                </c:pt>
              </c:numCache>
            </c:numRef>
          </c:val>
          <c:extLst xmlns:c16r2="http://schemas.microsoft.com/office/drawing/2015/06/chart">
            <c:ext xmlns:c16="http://schemas.microsoft.com/office/drawing/2014/chart" uri="{C3380CC4-5D6E-409C-BE32-E72D297353CC}">
              <c16:uniqueId val="{00000009-146B-4E9E-89B9-A24D2A581F7A}"/>
            </c:ext>
          </c:extLst>
        </c:ser>
        <c:dLbls>
          <c:showLegendKey val="0"/>
          <c:showVal val="0"/>
          <c:showCatName val="0"/>
          <c:showSerName val="0"/>
          <c:showPercent val="0"/>
          <c:showBubbleSize val="0"/>
        </c:dLbls>
        <c:gapWidth val="150"/>
        <c:overlap val="100"/>
        <c:axId val="530379792"/>
        <c:axId val="530381360"/>
      </c:barChart>
      <c:catAx>
        <c:axId val="53037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0381360"/>
        <c:crosses val="autoZero"/>
        <c:auto val="1"/>
        <c:lblAlgn val="ctr"/>
        <c:lblOffset val="100"/>
        <c:tickLblSkip val="1"/>
        <c:tickMarkSkip val="1"/>
        <c:noMultiLvlLbl val="0"/>
      </c:catAx>
      <c:valAx>
        <c:axId val="530381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0379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1870</c:v>
                </c:pt>
                <c:pt idx="5">
                  <c:v>1878</c:v>
                </c:pt>
                <c:pt idx="8">
                  <c:v>1819</c:v>
                </c:pt>
                <c:pt idx="11">
                  <c:v>1817</c:v>
                </c:pt>
                <c:pt idx="14">
                  <c:v>1825</c:v>
                </c:pt>
              </c:numCache>
            </c:numRef>
          </c:val>
          <c:extLst xmlns:c16r2="http://schemas.microsoft.com/office/drawing/2015/06/chart">
            <c:ext xmlns:c16="http://schemas.microsoft.com/office/drawing/2014/chart" uri="{C3380CC4-5D6E-409C-BE32-E72D297353CC}">
              <c16:uniqueId val="{00000000-A696-4DEF-9336-5250DF2B8C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696-4DEF-9336-5250DF2B8C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696-4DEF-9336-5250DF2B8C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9</c:v>
                </c:pt>
                <c:pt idx="9">
                  <c:v>16</c:v>
                </c:pt>
                <c:pt idx="12">
                  <c:v>25</c:v>
                </c:pt>
              </c:numCache>
            </c:numRef>
          </c:val>
          <c:extLst xmlns:c16r2="http://schemas.microsoft.com/office/drawing/2015/06/chart">
            <c:ext xmlns:c16="http://schemas.microsoft.com/office/drawing/2014/chart" uri="{C3380CC4-5D6E-409C-BE32-E72D297353CC}">
              <c16:uniqueId val="{00000003-A696-4DEF-9336-5250DF2B8C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853</c:v>
                </c:pt>
                <c:pt idx="3">
                  <c:v>851</c:v>
                </c:pt>
                <c:pt idx="6">
                  <c:v>816</c:v>
                </c:pt>
                <c:pt idx="9">
                  <c:v>880</c:v>
                </c:pt>
                <c:pt idx="12">
                  <c:v>846</c:v>
                </c:pt>
              </c:numCache>
            </c:numRef>
          </c:val>
          <c:extLst xmlns:c16r2="http://schemas.microsoft.com/office/drawing/2015/06/chart">
            <c:ext xmlns:c16="http://schemas.microsoft.com/office/drawing/2014/chart" uri="{C3380CC4-5D6E-409C-BE32-E72D297353CC}">
              <c16:uniqueId val="{00000004-A696-4DEF-9336-5250DF2B8C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696-4DEF-9336-5250DF2B8C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696-4DEF-9336-5250DF2B8C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1616</c:v>
                </c:pt>
                <c:pt idx="3">
                  <c:v>1494</c:v>
                </c:pt>
                <c:pt idx="6">
                  <c:v>1464</c:v>
                </c:pt>
                <c:pt idx="9">
                  <c:v>1388</c:v>
                </c:pt>
                <c:pt idx="12">
                  <c:v>1448</c:v>
                </c:pt>
              </c:numCache>
            </c:numRef>
          </c:val>
          <c:extLst xmlns:c16r2="http://schemas.microsoft.com/office/drawing/2015/06/chart">
            <c:ext xmlns:c16="http://schemas.microsoft.com/office/drawing/2014/chart" uri="{C3380CC4-5D6E-409C-BE32-E72D297353CC}">
              <c16:uniqueId val="{00000007-A696-4DEF-9336-5250DF2B8C82}"/>
            </c:ext>
          </c:extLst>
        </c:ser>
        <c:dLbls>
          <c:showLegendKey val="0"/>
          <c:showVal val="0"/>
          <c:showCatName val="0"/>
          <c:showSerName val="0"/>
          <c:showPercent val="0"/>
          <c:showBubbleSize val="0"/>
        </c:dLbls>
        <c:gapWidth val="100"/>
        <c:overlap val="100"/>
        <c:axId val="530379008"/>
        <c:axId val="530380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599</c:v>
                </c:pt>
                <c:pt idx="2">
                  <c:v>#N/A</c:v>
                </c:pt>
                <c:pt idx="3">
                  <c:v>#N/A</c:v>
                </c:pt>
                <c:pt idx="4">
                  <c:v>467</c:v>
                </c:pt>
                <c:pt idx="5">
                  <c:v>#N/A</c:v>
                </c:pt>
                <c:pt idx="6">
                  <c:v>#N/A</c:v>
                </c:pt>
                <c:pt idx="7">
                  <c:v>470</c:v>
                </c:pt>
                <c:pt idx="8">
                  <c:v>#N/A</c:v>
                </c:pt>
                <c:pt idx="9">
                  <c:v>#N/A</c:v>
                </c:pt>
                <c:pt idx="10">
                  <c:v>467</c:v>
                </c:pt>
                <c:pt idx="11">
                  <c:v>#N/A</c:v>
                </c:pt>
                <c:pt idx="12">
                  <c:v>#N/A</c:v>
                </c:pt>
                <c:pt idx="13">
                  <c:v>494</c:v>
                </c:pt>
                <c:pt idx="14">
                  <c:v>#N/A</c:v>
                </c:pt>
              </c:numCache>
            </c:numRef>
          </c:val>
          <c:smooth val="0"/>
          <c:extLst xmlns:c16r2="http://schemas.microsoft.com/office/drawing/2015/06/chart">
            <c:ext xmlns:c16="http://schemas.microsoft.com/office/drawing/2014/chart" uri="{C3380CC4-5D6E-409C-BE32-E72D297353CC}">
              <c16:uniqueId val="{00000008-A696-4DEF-9336-5250DF2B8C82}"/>
            </c:ext>
          </c:extLst>
        </c:ser>
        <c:dLbls>
          <c:showLegendKey val="0"/>
          <c:showVal val="0"/>
          <c:showCatName val="0"/>
          <c:showSerName val="0"/>
          <c:showPercent val="0"/>
          <c:showBubbleSize val="0"/>
        </c:dLbls>
        <c:marker val="1"/>
        <c:smooth val="0"/>
        <c:axId val="530379008"/>
        <c:axId val="530380184"/>
      </c:lineChart>
      <c:catAx>
        <c:axId val="53037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0380184"/>
        <c:crosses val="autoZero"/>
        <c:auto val="1"/>
        <c:lblAlgn val="ctr"/>
        <c:lblOffset val="100"/>
        <c:tickLblSkip val="1"/>
        <c:tickMarkSkip val="1"/>
        <c:noMultiLvlLbl val="0"/>
      </c:catAx>
      <c:valAx>
        <c:axId val="530380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037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19706</c:v>
                </c:pt>
                <c:pt idx="5">
                  <c:v>19819</c:v>
                </c:pt>
                <c:pt idx="8">
                  <c:v>19616</c:v>
                </c:pt>
                <c:pt idx="11">
                  <c:v>19442</c:v>
                </c:pt>
                <c:pt idx="14">
                  <c:v>19100</c:v>
                </c:pt>
              </c:numCache>
            </c:numRef>
          </c:val>
          <c:extLst xmlns:c16r2="http://schemas.microsoft.com/office/drawing/2015/06/chart">
            <c:ext xmlns:c16="http://schemas.microsoft.com/office/drawing/2014/chart" uri="{C3380CC4-5D6E-409C-BE32-E72D297353CC}">
              <c16:uniqueId val="{00000000-4D1A-4C63-A2A8-3937EB1404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3964</c:v>
                </c:pt>
                <c:pt idx="5">
                  <c:v>4810</c:v>
                </c:pt>
                <c:pt idx="8">
                  <c:v>5298</c:v>
                </c:pt>
                <c:pt idx="11">
                  <c:v>5390</c:v>
                </c:pt>
                <c:pt idx="14">
                  <c:v>5118</c:v>
                </c:pt>
              </c:numCache>
            </c:numRef>
          </c:val>
          <c:extLst xmlns:c16r2="http://schemas.microsoft.com/office/drawing/2015/06/chart">
            <c:ext xmlns:c16="http://schemas.microsoft.com/office/drawing/2014/chart" uri="{C3380CC4-5D6E-409C-BE32-E72D297353CC}">
              <c16:uniqueId val="{00000001-4D1A-4C63-A2A8-3937EB1404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1449</c:v>
                </c:pt>
                <c:pt idx="5">
                  <c:v>1766</c:v>
                </c:pt>
                <c:pt idx="8">
                  <c:v>2571</c:v>
                </c:pt>
                <c:pt idx="11">
                  <c:v>3604</c:v>
                </c:pt>
                <c:pt idx="14">
                  <c:v>5679</c:v>
                </c:pt>
              </c:numCache>
            </c:numRef>
          </c:val>
          <c:extLst xmlns:c16r2="http://schemas.microsoft.com/office/drawing/2015/06/chart">
            <c:ext xmlns:c16="http://schemas.microsoft.com/office/drawing/2014/chart" uri="{C3380CC4-5D6E-409C-BE32-E72D297353CC}">
              <c16:uniqueId val="{00000002-4D1A-4C63-A2A8-3937EB1404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D1A-4C63-A2A8-3937EB1404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D1A-4C63-A2A8-3937EB1404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D1A-4C63-A2A8-3937EB1404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2726</c:v>
                </c:pt>
                <c:pt idx="3">
                  <c:v>2725</c:v>
                </c:pt>
                <c:pt idx="6">
                  <c:v>2831</c:v>
                </c:pt>
                <c:pt idx="9">
                  <c:v>2884</c:v>
                </c:pt>
                <c:pt idx="12">
                  <c:v>2928</c:v>
                </c:pt>
              </c:numCache>
            </c:numRef>
          </c:val>
          <c:extLst xmlns:c16r2="http://schemas.microsoft.com/office/drawing/2015/06/chart">
            <c:ext xmlns:c16="http://schemas.microsoft.com/office/drawing/2014/chart" uri="{C3380CC4-5D6E-409C-BE32-E72D297353CC}">
              <c16:uniqueId val="{00000006-4D1A-4C63-A2A8-3937EB1404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116</c:v>
                </c:pt>
                <c:pt idx="6">
                  <c:v>218</c:v>
                </c:pt>
                <c:pt idx="9">
                  <c:v>306</c:v>
                </c:pt>
                <c:pt idx="12">
                  <c:v>366</c:v>
                </c:pt>
              </c:numCache>
            </c:numRef>
          </c:val>
          <c:extLst xmlns:c16r2="http://schemas.microsoft.com/office/drawing/2015/06/chart">
            <c:ext xmlns:c16="http://schemas.microsoft.com/office/drawing/2014/chart" uri="{C3380CC4-5D6E-409C-BE32-E72D297353CC}">
              <c16:uniqueId val="{00000007-4D1A-4C63-A2A8-3937EB1404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9741</c:v>
                </c:pt>
                <c:pt idx="3">
                  <c:v>10775</c:v>
                </c:pt>
                <c:pt idx="6">
                  <c:v>10964</c:v>
                </c:pt>
                <c:pt idx="9">
                  <c:v>10473</c:v>
                </c:pt>
                <c:pt idx="12">
                  <c:v>9531</c:v>
                </c:pt>
              </c:numCache>
            </c:numRef>
          </c:val>
          <c:extLst xmlns:c16r2="http://schemas.microsoft.com/office/drawing/2015/06/chart">
            <c:ext xmlns:c16="http://schemas.microsoft.com/office/drawing/2014/chart" uri="{C3380CC4-5D6E-409C-BE32-E72D297353CC}">
              <c16:uniqueId val="{00000008-4D1A-4C63-A2A8-3937EB1404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D1A-4C63-A2A8-3937EB1404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16213</c:v>
                </c:pt>
                <c:pt idx="3">
                  <c:v>16240</c:v>
                </c:pt>
                <c:pt idx="6">
                  <c:v>16641</c:v>
                </c:pt>
                <c:pt idx="9">
                  <c:v>16920</c:v>
                </c:pt>
                <c:pt idx="12">
                  <c:v>17328</c:v>
                </c:pt>
              </c:numCache>
            </c:numRef>
          </c:val>
          <c:extLst xmlns:c16r2="http://schemas.microsoft.com/office/drawing/2015/06/chart">
            <c:ext xmlns:c16="http://schemas.microsoft.com/office/drawing/2014/chart" uri="{C3380CC4-5D6E-409C-BE32-E72D297353CC}">
              <c16:uniqueId val="{0000000A-4D1A-4C63-A2A8-3937EB1404DE}"/>
            </c:ext>
          </c:extLst>
        </c:ser>
        <c:dLbls>
          <c:showLegendKey val="0"/>
          <c:showVal val="0"/>
          <c:showCatName val="0"/>
          <c:showSerName val="0"/>
          <c:showPercent val="0"/>
          <c:showBubbleSize val="0"/>
        </c:dLbls>
        <c:gapWidth val="100"/>
        <c:overlap val="100"/>
        <c:axId val="541390992"/>
        <c:axId val="541391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3561</c:v>
                </c:pt>
                <c:pt idx="2">
                  <c:v>#N/A</c:v>
                </c:pt>
                <c:pt idx="3">
                  <c:v>#N/A</c:v>
                </c:pt>
                <c:pt idx="4">
                  <c:v>3461</c:v>
                </c:pt>
                <c:pt idx="5">
                  <c:v>#N/A</c:v>
                </c:pt>
                <c:pt idx="6">
                  <c:v>#N/A</c:v>
                </c:pt>
                <c:pt idx="7">
                  <c:v>3169</c:v>
                </c:pt>
                <c:pt idx="8">
                  <c:v>#N/A</c:v>
                </c:pt>
                <c:pt idx="9">
                  <c:v>#N/A</c:v>
                </c:pt>
                <c:pt idx="10">
                  <c:v>2147</c:v>
                </c:pt>
                <c:pt idx="11">
                  <c:v>#N/A</c:v>
                </c:pt>
                <c:pt idx="12">
                  <c:v>#N/A</c:v>
                </c:pt>
                <c:pt idx="13">
                  <c:v>257</c:v>
                </c:pt>
                <c:pt idx="14">
                  <c:v>#N/A</c:v>
                </c:pt>
              </c:numCache>
            </c:numRef>
          </c:val>
          <c:smooth val="0"/>
          <c:extLst xmlns:c16r2="http://schemas.microsoft.com/office/drawing/2015/06/chart">
            <c:ext xmlns:c16="http://schemas.microsoft.com/office/drawing/2014/chart" uri="{C3380CC4-5D6E-409C-BE32-E72D297353CC}">
              <c16:uniqueId val="{0000000B-4D1A-4C63-A2A8-3937EB1404DE}"/>
            </c:ext>
          </c:extLst>
        </c:ser>
        <c:dLbls>
          <c:showLegendKey val="0"/>
          <c:showVal val="0"/>
          <c:showCatName val="0"/>
          <c:showSerName val="0"/>
          <c:showPercent val="0"/>
          <c:showBubbleSize val="0"/>
        </c:dLbls>
        <c:marker val="1"/>
        <c:smooth val="0"/>
        <c:axId val="541390992"/>
        <c:axId val="541391384"/>
      </c:lineChart>
      <c:catAx>
        <c:axId val="54139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1391384"/>
        <c:crosses val="autoZero"/>
        <c:auto val="1"/>
        <c:lblAlgn val="ctr"/>
        <c:lblOffset val="100"/>
        <c:tickLblSkip val="1"/>
        <c:tickMarkSkip val="1"/>
        <c:noMultiLvlLbl val="0"/>
      </c:catAx>
      <c:valAx>
        <c:axId val="541391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39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1681</c:v>
                </c:pt>
                <c:pt idx="1">
                  <c:v>2441</c:v>
                </c:pt>
                <c:pt idx="2">
                  <c:v>3964</c:v>
                </c:pt>
              </c:numCache>
            </c:numRef>
          </c:val>
          <c:extLst xmlns:c16r2="http://schemas.microsoft.com/office/drawing/2015/06/chart">
            <c:ext xmlns:c16="http://schemas.microsoft.com/office/drawing/2014/chart" uri="{C3380CC4-5D6E-409C-BE32-E72D297353CC}">
              <c16:uniqueId val="{00000000-B2A5-4B07-ABAA-84998587C0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c:v>
                </c:pt>
                <c:pt idx="1">
                  <c:v>11</c:v>
                </c:pt>
                <c:pt idx="2">
                  <c:v>332</c:v>
                </c:pt>
              </c:numCache>
            </c:numRef>
          </c:val>
          <c:extLst xmlns:c16r2="http://schemas.microsoft.com/office/drawing/2015/06/chart">
            <c:ext xmlns:c16="http://schemas.microsoft.com/office/drawing/2014/chart" uri="{C3380CC4-5D6E-409C-BE32-E72D297353CC}">
              <c16:uniqueId val="{00000001-B2A5-4B07-ABAA-84998587C0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374</c:v>
                </c:pt>
                <c:pt idx="1">
                  <c:v>532</c:v>
                </c:pt>
                <c:pt idx="2">
                  <c:v>713</c:v>
                </c:pt>
              </c:numCache>
            </c:numRef>
          </c:val>
          <c:extLst xmlns:c16r2="http://schemas.microsoft.com/office/drawing/2015/06/chart">
            <c:ext xmlns:c16="http://schemas.microsoft.com/office/drawing/2014/chart" uri="{C3380CC4-5D6E-409C-BE32-E72D297353CC}">
              <c16:uniqueId val="{00000002-B2A5-4B07-ABAA-84998587C0C4}"/>
            </c:ext>
          </c:extLst>
        </c:ser>
        <c:dLbls>
          <c:showLegendKey val="0"/>
          <c:showVal val="0"/>
          <c:showCatName val="0"/>
          <c:showSerName val="0"/>
          <c:showPercent val="0"/>
          <c:showBubbleSize val="0"/>
        </c:dLbls>
        <c:gapWidth val="120"/>
        <c:overlap val="100"/>
        <c:axId val="541392168"/>
        <c:axId val="541391776"/>
      </c:barChart>
      <c:catAx>
        <c:axId val="541392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1391776"/>
        <c:crosses val="autoZero"/>
        <c:auto val="1"/>
        <c:lblAlgn val="ctr"/>
        <c:lblOffset val="100"/>
        <c:tickLblSkip val="1"/>
        <c:tickMarkSkip val="1"/>
        <c:noMultiLvlLbl val="0"/>
      </c:catAx>
      <c:valAx>
        <c:axId val="541391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1392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F5E-4D49-A7C3-4F3E2BBE91A8}"/>
                </c:ext>
                <c:ext xmlns:c15="http://schemas.microsoft.com/office/drawing/2012/chart" uri="{CE6537A1-D6FC-4f65-9D91-7224C49458BB}">
                  <c15:layout/>
                  <c15:dlblFieldTable>
                    <c15:dlblFTEntry>
                      <c15:txfldGUID>{659C8910-B2F5-49AB-A9BF-85A915DE1C8C}</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F5E-4D49-A7C3-4F3E2BBE91A8}"/>
                </c:ext>
                <c:ext xmlns:c15="http://schemas.microsoft.com/office/drawing/2012/chart" uri="{CE6537A1-D6FC-4f65-9D91-7224C49458BB}">
                  <c15:dlblFieldTable>
                    <c15:dlblFTEntry>
                      <c15:txfldGUID>{7F520179-96D4-4F64-8837-2C3D58381C45}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F5E-4D49-A7C3-4F3E2BBE91A8}"/>
                </c:ext>
                <c:ext xmlns:c15="http://schemas.microsoft.com/office/drawing/2012/chart" uri="{CE6537A1-D6FC-4f65-9D91-7224C49458BB}">
                  <c15:dlblFieldTable>
                    <c15:dlblFTEntry>
                      <c15:txfldGUID>{50892BF3-5530-40E7-AADE-BD3A428B9874}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5E-4D49-A7C3-4F3E2BBE91A8}"/>
                </c:ext>
                <c:ext xmlns:c15="http://schemas.microsoft.com/office/drawing/2012/chart" uri="{CE6537A1-D6FC-4f65-9D91-7224C49458BB}">
                  <c15:dlblFieldTable>
                    <c15:dlblFTEntry>
                      <c15:txfldGUID>{7F366821-8F55-4D08-8761-96AC63180ED4}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F5E-4D49-A7C3-4F3E2BBE91A8}"/>
                </c:ext>
                <c:ext xmlns:c15="http://schemas.microsoft.com/office/drawing/2012/chart" uri="{CE6537A1-D6FC-4f65-9D91-7224C49458BB}">
                  <c15:dlblFieldTable>
                    <c15:dlblFTEntry>
                      <c15:txfldGUID>{D27E83BA-FAD6-40B7-BF59-AFDADE89FCB6}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5E-4D49-A7C3-4F3E2BBE91A8}"/>
                </c:ext>
                <c:ext xmlns:c15="http://schemas.microsoft.com/office/drawing/2012/chart" uri="{CE6537A1-D6FC-4f65-9D91-7224C49458BB}">
                  <c15:layout/>
                  <c15:dlblFieldTable>
                    <c15:dlblFTEntry>
                      <c15:txfldGUID>{82BF7B96-0123-4723-BF2C-2F5C6AE6A267}</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F5E-4D49-A7C3-4F3E2BBE91A8}"/>
                </c:ext>
                <c:ext xmlns:c15="http://schemas.microsoft.com/office/drawing/2012/chart" uri="{CE6537A1-D6FC-4f65-9D91-7224C49458BB}">
                  <c15:layout/>
                  <c15:dlblFieldTable>
                    <c15:dlblFTEntry>
                      <c15:txfldGUID>{3B557EBC-5275-4C47-82D3-0092B0A46C9D}</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F5E-4D49-A7C3-4F3E2BBE91A8}"/>
                </c:ext>
                <c:ext xmlns:c15="http://schemas.microsoft.com/office/drawing/2012/chart" uri="{CE6537A1-D6FC-4f65-9D91-7224C49458BB}">
                  <c15:layout/>
                  <c15:dlblFieldTable>
                    <c15:dlblFTEntry>
                      <c15:txfldGUID>{6850C6CC-DB4A-4E8D-9C40-FC911FE29BF1}</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F5E-4D49-A7C3-4F3E2BBE91A8}"/>
                </c:ext>
                <c:ext xmlns:c15="http://schemas.microsoft.com/office/drawing/2012/chart" uri="{CE6537A1-D6FC-4f65-9D91-7224C49458BB}">
                  <c15:layout/>
                  <c15:dlblFieldTable>
                    <c15:dlblFTEntry>
                      <c15:txfldGUID>{3C5451B5-DF37-4141-AD49-00FAF75B2C2B}</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62.4</c:v>
                </c:pt>
                <c:pt idx="16">
                  <c:v>63.7</c:v>
                </c:pt>
                <c:pt idx="24">
                  <c:v>65.2</c:v>
                </c:pt>
                <c:pt idx="32">
                  <c:v>66.8</c:v>
                </c:pt>
              </c:numCache>
            </c:numRef>
          </c:xVal>
          <c:yVal>
            <c:numRef>
              <c:f>公会計指標分析・財政指標組合せ分析表!$BP$51:$DC$51</c:f>
              <c:numCache>
                <c:formatCode>#,##0.0;"▲ "#,##0.0</c:formatCode>
                <c:ptCount val="40"/>
                <c:pt idx="0">
                  <c:v>32.200000000000003</c:v>
                </c:pt>
                <c:pt idx="8">
                  <c:v>31.3</c:v>
                </c:pt>
                <c:pt idx="16">
                  <c:v>27.7</c:v>
                </c:pt>
                <c:pt idx="24">
                  <c:v>18.2</c:v>
                </c:pt>
                <c:pt idx="32">
                  <c:v>2</c:v>
                </c:pt>
              </c:numCache>
            </c:numRef>
          </c:yVal>
          <c:smooth val="0"/>
          <c:extLst xmlns:c16r2="http://schemas.microsoft.com/office/drawing/2015/06/chart">
            <c:ext xmlns:c16="http://schemas.microsoft.com/office/drawing/2014/chart" uri="{C3380CC4-5D6E-409C-BE32-E72D297353CC}">
              <c16:uniqueId val="{00000009-3F5E-4D49-A7C3-4F3E2BBE91A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F5E-4D49-A7C3-4F3E2BBE91A8}"/>
                </c:ext>
                <c:ext xmlns:c15="http://schemas.microsoft.com/office/drawing/2012/chart" uri="{CE6537A1-D6FC-4f65-9D91-7224C49458BB}">
                  <c15:layout/>
                  <c15:dlblFieldTable>
                    <c15:dlblFTEntry>
                      <c15:txfldGUID>{1038D363-62DF-4866-AA58-91931D14035A}</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F5E-4D49-A7C3-4F3E2BBE91A8}"/>
                </c:ext>
                <c:ext xmlns:c15="http://schemas.microsoft.com/office/drawing/2012/chart" uri="{CE6537A1-D6FC-4f65-9D91-7224C49458BB}">
                  <c15:dlblFieldTable>
                    <c15:dlblFTEntry>
                      <c15:txfldGUID>{7696A9FC-1C63-4C51-A730-30E32EBF6DA5}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F5E-4D49-A7C3-4F3E2BBE91A8}"/>
                </c:ext>
                <c:ext xmlns:c15="http://schemas.microsoft.com/office/drawing/2012/chart" uri="{CE6537A1-D6FC-4f65-9D91-7224C49458BB}">
                  <c15:dlblFieldTable>
                    <c15:dlblFTEntry>
                      <c15:txfldGUID>{127E7D21-7DF1-4E16-84DA-B5595D8D9E16}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F5E-4D49-A7C3-4F3E2BBE91A8}"/>
                </c:ext>
                <c:ext xmlns:c15="http://schemas.microsoft.com/office/drawing/2012/chart" uri="{CE6537A1-D6FC-4f65-9D91-7224C49458BB}">
                  <c15:dlblFieldTable>
                    <c15:dlblFTEntry>
                      <c15:txfldGUID>{913C452A-62B3-46EF-AE52-A960F0AFCB6E}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F5E-4D49-A7C3-4F3E2BBE91A8}"/>
                </c:ext>
                <c:ext xmlns:c15="http://schemas.microsoft.com/office/drawing/2012/chart" uri="{CE6537A1-D6FC-4f65-9D91-7224C49458BB}">
                  <c15:dlblFieldTable>
                    <c15:dlblFTEntry>
                      <c15:txfldGUID>{D7AD262D-2A41-450C-B094-55BCE5DABA10}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F5E-4D49-A7C3-4F3E2BBE91A8}"/>
                </c:ext>
                <c:ext xmlns:c15="http://schemas.microsoft.com/office/drawing/2012/chart" uri="{CE6537A1-D6FC-4f65-9D91-7224C49458BB}">
                  <c15:layout/>
                  <c15:dlblFieldTable>
                    <c15:dlblFTEntry>
                      <c15:txfldGUID>{7272D416-F1CD-47F9-852B-E9559636F3B6}</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2.239176087575059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F5E-4D49-A7C3-4F3E2BBE91A8}"/>
                </c:ext>
                <c:ext xmlns:c15="http://schemas.microsoft.com/office/drawing/2012/chart" uri="{CE6537A1-D6FC-4f65-9D91-7224C49458BB}">
                  <c15:layout/>
                  <c15:dlblFieldTable>
                    <c15:dlblFTEntry>
                      <c15:txfldGUID>{18C75821-EEA6-4915-A6D0-571CFD9ADF3F}</c15:txfldGUID>
                      <c15:f>公会計指標分析・財政指標組合せ分析表!$CF$50</c15:f>
                      <c15:dlblFieldTableCache>
                        <c:ptCount val="1"/>
                        <c:pt idx="0">
                          <c:v>R01</c:v>
                        </c:pt>
                      </c15:dlblFieldTableCache>
                    </c15:dlblFTEntry>
                  </c15:dlblFieldTable>
                  <c15:showDataLabelsRange val="0"/>
                </c:ext>
              </c:extLst>
            </c:dLbl>
            <c:dLbl>
              <c:idx val="24"/>
              <c:layout>
                <c:manualLayout>
                  <c:x val="-4.1639740424717721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F5E-4D49-A7C3-4F3E2BBE91A8}"/>
                </c:ext>
                <c:ext xmlns:c15="http://schemas.microsoft.com/office/drawing/2012/chart" uri="{CE6537A1-D6FC-4f65-9D91-7224C49458BB}">
                  <c15:layout/>
                  <c15:dlblFieldTable>
                    <c15:dlblFTEntry>
                      <c15:txfldGUID>{209B359F-93DF-41C7-A900-49C68445307E}</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F5E-4D49-A7C3-4F3E2BBE91A8}"/>
                </c:ext>
                <c:ext xmlns:c15="http://schemas.microsoft.com/office/drawing/2012/chart" uri="{CE6537A1-D6FC-4f65-9D91-7224C49458BB}">
                  <c15:layout/>
                  <c15:dlblFieldTable>
                    <c15:dlblFTEntry>
                      <c15:txfldGUID>{647CD080-7E26-4184-9F2E-15C400DB6243}</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63.2</c:v>
                </c:pt>
              </c:numCache>
            </c:numRef>
          </c:xVal>
          <c:yVal>
            <c:numRef>
              <c:f>公会計指標分析・財政指標組合せ分析表!$BP$55:$DC$55</c:f>
              <c:numCache>
                <c:formatCode>#,##0.0;"▲ "#,##0.0</c:formatCode>
                <c:ptCount val="40"/>
                <c:pt idx="0">
                  <c:v>31.3</c:v>
                </c:pt>
                <c:pt idx="8">
                  <c:v>25.3</c:v>
                </c:pt>
                <c:pt idx="16">
                  <c:v>25.5</c:v>
                </c:pt>
                <c:pt idx="24">
                  <c:v>25.1</c:v>
                </c:pt>
                <c:pt idx="32">
                  <c:v>11.2</c:v>
                </c:pt>
              </c:numCache>
            </c:numRef>
          </c:yVal>
          <c:smooth val="0"/>
          <c:extLst xmlns:c16r2="http://schemas.microsoft.com/office/drawing/2015/06/chart">
            <c:ext xmlns:c16="http://schemas.microsoft.com/office/drawing/2014/chart" uri="{C3380CC4-5D6E-409C-BE32-E72D297353CC}">
              <c16:uniqueId val="{00000013-3F5E-4D49-A7C3-4F3E2BBE91A8}"/>
            </c:ext>
          </c:extLst>
        </c:ser>
        <c:dLbls>
          <c:showLegendKey val="0"/>
          <c:showVal val="1"/>
          <c:showCatName val="0"/>
          <c:showSerName val="0"/>
          <c:showPercent val="0"/>
          <c:showBubbleSize val="0"/>
        </c:dLbls>
        <c:axId val="602606072"/>
        <c:axId val="602603720"/>
      </c:scatterChart>
      <c:valAx>
        <c:axId val="602606072"/>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2603720"/>
        <c:crosses val="autoZero"/>
        <c:crossBetween val="midCat"/>
      </c:valAx>
      <c:valAx>
        <c:axId val="60260372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02606072"/>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1908464032297868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5D0-4CA0-8FB8-26ED03883D64}"/>
                </c:ext>
                <c:ext xmlns:c15="http://schemas.microsoft.com/office/drawing/2012/chart" uri="{CE6537A1-D6FC-4f65-9D91-7224C49458BB}">
                  <c15:layout/>
                  <c15:dlblFieldTable>
                    <c15:dlblFTEntry>
                      <c15:txfldGUID>{4A191DA4-E047-4D21-BF35-25F4AA15A083}</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5D0-4CA0-8FB8-26ED03883D64}"/>
                </c:ext>
                <c:ext xmlns:c15="http://schemas.microsoft.com/office/drawing/2012/chart" uri="{CE6537A1-D6FC-4f65-9D91-7224C49458BB}">
                  <c15:dlblFieldTable>
                    <c15:dlblFTEntry>
                      <c15:txfldGUID>{D87235F8-2B15-44E4-B745-C289579D2F6C}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5D0-4CA0-8FB8-26ED03883D64}"/>
                </c:ext>
                <c:ext xmlns:c15="http://schemas.microsoft.com/office/drawing/2012/chart" uri="{CE6537A1-D6FC-4f65-9D91-7224C49458BB}">
                  <c15:dlblFieldTable>
                    <c15:dlblFTEntry>
                      <c15:txfldGUID>{D3283115-4E34-4A53-AEF6-136863BC7525}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5D0-4CA0-8FB8-26ED03883D64}"/>
                </c:ext>
                <c:ext xmlns:c15="http://schemas.microsoft.com/office/drawing/2012/chart" uri="{CE6537A1-D6FC-4f65-9D91-7224C49458BB}">
                  <c15:dlblFieldTable>
                    <c15:dlblFTEntry>
                      <c15:txfldGUID>{9F0C0833-8AED-42A7-BA11-23000854B804}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5D0-4CA0-8FB8-26ED03883D64}"/>
                </c:ext>
                <c:ext xmlns:c15="http://schemas.microsoft.com/office/drawing/2012/chart" uri="{CE6537A1-D6FC-4f65-9D91-7224C49458BB}">
                  <c15:dlblFieldTable>
                    <c15:dlblFTEntry>
                      <c15:txfldGUID>{0E3112F4-4D4D-4924-9091-BDC4754D24D9}</c15:txfldGUID>
                      <c15:f>#REF!</c15:f>
                      <c15:dlblFieldTableCache>
                        <c:ptCount val="1"/>
                        <c:pt idx="0">
                          <c:v>#REF!</c:v>
                        </c:pt>
                      </c15:dlblFieldTableCache>
                    </c15:dlblFTEntry>
                  </c15:dlblFieldTable>
                  <c15:showDataLabelsRange val="0"/>
                </c:ext>
              </c:extLst>
            </c:dLbl>
            <c:dLbl>
              <c:idx val="8"/>
              <c:layout>
                <c:manualLayout>
                  <c:x val="0"/>
                  <c:y val="-1.19084640322979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5D0-4CA0-8FB8-26ED03883D64}"/>
                </c:ext>
                <c:ext xmlns:c15="http://schemas.microsoft.com/office/drawing/2012/chart" uri="{CE6537A1-D6FC-4f65-9D91-7224C49458BB}">
                  <c15:layout/>
                  <c15:dlblFieldTable>
                    <c15:dlblFTEntry>
                      <c15:txfldGUID>{3DEC0A8C-199A-4CBE-926A-6DCBEAD85849}</c15:txfldGUID>
                      <c15:f>公会計指標分析・財政指標組合せ分析表!$BX$72</c15:f>
                      <c15:dlblFieldTableCache>
                        <c:ptCount val="1"/>
                        <c:pt idx="0">
                          <c:v>H30</c:v>
                        </c:pt>
                      </c15:dlblFieldTableCache>
                    </c15:dlblFTEntry>
                  </c15:dlblFieldTable>
                  <c15:showDataLabelsRange val="0"/>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5D0-4CA0-8FB8-26ED03883D64}"/>
                </c:ext>
                <c:ext xmlns:c15="http://schemas.microsoft.com/office/drawing/2012/chart" uri="{CE6537A1-D6FC-4f65-9D91-7224C49458BB}">
                  <c15:layout/>
                  <c15:dlblFieldTable>
                    <c15:dlblFTEntry>
                      <c15:txfldGUID>{C9F4BC3D-1F3B-4DD1-9822-C25841A7F797}</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5D0-4CA0-8FB8-26ED03883D64}"/>
                </c:ext>
                <c:ext xmlns:c15="http://schemas.microsoft.com/office/drawing/2012/chart" uri="{CE6537A1-D6FC-4f65-9D91-7224C49458BB}">
                  <c15:layout/>
                  <c15:dlblFieldTable>
                    <c15:dlblFTEntry>
                      <c15:txfldGUID>{7EF9A0F4-A9A9-4FDB-8874-A3B851EADAAD}</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5D0-4CA0-8FB8-26ED03883D64}"/>
                </c:ext>
                <c:ext xmlns:c15="http://schemas.microsoft.com/office/drawing/2012/chart" uri="{CE6537A1-D6FC-4f65-9D91-7224C49458BB}">
                  <c15:layout/>
                  <c15:dlblFieldTable>
                    <c15:dlblFTEntry>
                      <c15:txfldGUID>{6315C869-A47D-411B-AD32-5AEA8F716A6D}</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5</c:v>
                </c:pt>
                <c:pt idx="16">
                  <c:v>4.5</c:v>
                </c:pt>
                <c:pt idx="24">
                  <c:v>4.0999999999999996</c:v>
                </c:pt>
                <c:pt idx="32">
                  <c:v>4</c:v>
                </c:pt>
              </c:numCache>
            </c:numRef>
          </c:xVal>
          <c:yVal>
            <c:numRef>
              <c:f>公会計指標分析・財政指標組合せ分析表!$BP$73:$DC$73</c:f>
              <c:numCache>
                <c:formatCode>#,##0.0;"▲ "#,##0.0</c:formatCode>
                <c:ptCount val="40"/>
                <c:pt idx="0">
                  <c:v>32.200000000000003</c:v>
                </c:pt>
                <c:pt idx="8">
                  <c:v>31.3</c:v>
                </c:pt>
                <c:pt idx="16">
                  <c:v>27.7</c:v>
                </c:pt>
                <c:pt idx="24">
                  <c:v>18.2</c:v>
                </c:pt>
                <c:pt idx="32">
                  <c:v>2</c:v>
                </c:pt>
              </c:numCache>
            </c:numRef>
          </c:yVal>
          <c:smooth val="0"/>
          <c:extLst xmlns:c16r2="http://schemas.microsoft.com/office/drawing/2015/06/chart">
            <c:ext xmlns:c16="http://schemas.microsoft.com/office/drawing/2014/chart" uri="{C3380CC4-5D6E-409C-BE32-E72D297353CC}">
              <c16:uniqueId val="{00000009-35D0-4CA0-8FB8-26ED03883D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5D0-4CA0-8FB8-26ED03883D64}"/>
                </c:ext>
                <c:ext xmlns:c15="http://schemas.microsoft.com/office/drawing/2012/chart" uri="{CE6537A1-D6FC-4f65-9D91-7224C49458BB}">
                  <c15:layout/>
                  <c15:dlblFieldTable>
                    <c15:dlblFTEntry>
                      <c15:txfldGUID>{61EEA083-D543-40FD-B1B2-A9899851172F}</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5D0-4CA0-8FB8-26ED03883D64}"/>
                </c:ext>
                <c:ext xmlns:c15="http://schemas.microsoft.com/office/drawing/2012/chart" uri="{CE6537A1-D6FC-4f65-9D91-7224C49458BB}">
                  <c15:dlblFieldTable>
                    <c15:dlblFTEntry>
                      <c15:txfldGUID>{EB796FEC-AEF1-479E-BD9A-DF056CD8D611}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5D0-4CA0-8FB8-26ED03883D64}"/>
                </c:ext>
                <c:ext xmlns:c15="http://schemas.microsoft.com/office/drawing/2012/chart" uri="{CE6537A1-D6FC-4f65-9D91-7224C49458BB}">
                  <c15:dlblFieldTable>
                    <c15:dlblFTEntry>
                      <c15:txfldGUID>{1E233CC6-93BC-491B-AABE-696653E31263}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5D0-4CA0-8FB8-26ED03883D64}"/>
                </c:ext>
                <c:ext xmlns:c15="http://schemas.microsoft.com/office/drawing/2012/chart" uri="{CE6537A1-D6FC-4f65-9D91-7224C49458BB}">
                  <c15:dlblFieldTable>
                    <c15:dlblFTEntry>
                      <c15:txfldGUID>{5AE0BA61-29E2-4571-A74D-8684B17E1BF1}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5D0-4CA0-8FB8-26ED03883D64}"/>
                </c:ext>
                <c:ext xmlns:c15="http://schemas.microsoft.com/office/drawing/2012/chart" uri="{CE6537A1-D6FC-4f65-9D91-7224C49458BB}">
                  <c15:dlblFieldTable>
                    <c15:dlblFTEntry>
                      <c15:txfldGUID>{535767A5-D905-4E6C-B38E-3D26EE1982E3}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5D0-4CA0-8FB8-26ED03883D64}"/>
                </c:ext>
                <c:ext xmlns:c15="http://schemas.microsoft.com/office/drawing/2012/chart" uri="{CE6537A1-D6FC-4f65-9D91-7224C49458BB}">
                  <c15:layout/>
                  <c15:dlblFieldTable>
                    <c15:dlblFTEntry>
                      <c15:txfldGUID>{BFA0E329-DED5-44FB-BDCF-64035B339BE2}</c15:txfldGUID>
                      <c15:f>公会計指標分析・財政指標組合せ分析表!$BX$72</c15:f>
                      <c15:dlblFieldTableCache>
                        <c:ptCount val="1"/>
                        <c:pt idx="0">
                          <c:v>H30</c:v>
                        </c:pt>
                      </c15:dlblFieldTableCache>
                    </c15:dlblFTEntry>
                  </c15:dlblFieldTable>
                  <c15:showDataLabelsRange val="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5D0-4CA0-8FB8-26ED03883D64}"/>
                </c:ext>
                <c:ext xmlns:c15="http://schemas.microsoft.com/office/drawing/2012/chart" uri="{CE6537A1-D6FC-4f65-9D91-7224C49458BB}">
                  <c15:layout/>
                  <c15:dlblFieldTable>
                    <c15:dlblFTEntry>
                      <c15:txfldGUID>{0E426493-F4B5-46AB-B688-75C1D0FC6983}</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5D0-4CA0-8FB8-26ED03883D64}"/>
                </c:ext>
                <c:ext xmlns:c15="http://schemas.microsoft.com/office/drawing/2012/chart" uri="{CE6537A1-D6FC-4f65-9D91-7224C49458BB}">
                  <c15:layout/>
                  <c15:dlblFieldTable>
                    <c15:dlblFTEntry>
                      <c15:txfldGUID>{4010D54B-E3B1-4434-BA28-AAE1DFE03A94}</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5D0-4CA0-8FB8-26ED03883D64}"/>
                </c:ext>
                <c:ext xmlns:c15="http://schemas.microsoft.com/office/drawing/2012/chart" uri="{CE6537A1-D6FC-4f65-9D91-7224C49458BB}">
                  <c15:layout/>
                  <c15:dlblFieldTable>
                    <c15:dlblFTEntry>
                      <c15:txfldGUID>{A210A6BF-F3DE-42A2-A57A-E487B256EC52}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5.7</c:v>
                </c:pt>
              </c:numCache>
            </c:numRef>
          </c:xVal>
          <c:yVal>
            <c:numRef>
              <c:f>公会計指標分析・財政指標組合せ分析表!$BP$77:$DC$77</c:f>
              <c:numCache>
                <c:formatCode>#,##0.0;"▲ "#,##0.0</c:formatCode>
                <c:ptCount val="40"/>
                <c:pt idx="0">
                  <c:v>31.3</c:v>
                </c:pt>
                <c:pt idx="8">
                  <c:v>25.3</c:v>
                </c:pt>
                <c:pt idx="16">
                  <c:v>25.5</c:v>
                </c:pt>
                <c:pt idx="24">
                  <c:v>25.1</c:v>
                </c:pt>
                <c:pt idx="32">
                  <c:v>11.2</c:v>
                </c:pt>
              </c:numCache>
            </c:numRef>
          </c:yVal>
          <c:smooth val="0"/>
          <c:extLst xmlns:c16r2="http://schemas.microsoft.com/office/drawing/2015/06/chart">
            <c:ext xmlns:c16="http://schemas.microsoft.com/office/drawing/2014/chart" uri="{C3380CC4-5D6E-409C-BE32-E72D297353CC}">
              <c16:uniqueId val="{00000013-35D0-4CA0-8FB8-26ED03883D64}"/>
            </c:ext>
          </c:extLst>
        </c:ser>
        <c:dLbls>
          <c:showLegendKey val="0"/>
          <c:showVal val="1"/>
          <c:showCatName val="0"/>
          <c:showSerName val="0"/>
          <c:showPercent val="0"/>
          <c:showBubbleSize val="0"/>
        </c:dLbls>
        <c:axId val="602614696"/>
        <c:axId val="602607640"/>
      </c:scatterChart>
      <c:valAx>
        <c:axId val="60261469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2607640"/>
        <c:crosses val="autoZero"/>
        <c:crossBetween val="midCat"/>
      </c:valAx>
      <c:valAx>
        <c:axId val="6026076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0261469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21D38005-FFBC-44CA-951A-F62A16FE7A8A}"/>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53D82FC1-5E1C-42D4-BE9D-21E5AA64586A}"/>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利率見直しに伴い高利率の起債が低利率に置き換わり、利子償還金は△</a:t>
          </a:r>
          <a:r>
            <a:rPr kumimoji="1" lang="en-US" altLang="ja-JP" sz="1200">
              <a:solidFill>
                <a:schemeClr val="dk1"/>
              </a:solidFill>
              <a:effectLst/>
              <a:latin typeface="+mn-ea"/>
              <a:ea typeface="+mn-ea"/>
              <a:cs typeface="+mn-cs"/>
            </a:rPr>
            <a:t>9,417</a:t>
          </a:r>
          <a:r>
            <a:rPr kumimoji="1" lang="ja-JP" altLang="en-US" sz="1200">
              <a:solidFill>
                <a:schemeClr val="dk1"/>
              </a:solidFill>
              <a:effectLst/>
              <a:latin typeface="+mn-ea"/>
              <a:ea typeface="+mn-ea"/>
              <a:cs typeface="+mn-cs"/>
            </a:rPr>
            <a:t>千円となっているが、元金については</a:t>
          </a:r>
          <a:r>
            <a:rPr kumimoji="1" lang="ja-JP" altLang="ja-JP" sz="1200">
              <a:solidFill>
                <a:schemeClr val="dk1"/>
              </a:solidFill>
              <a:effectLst/>
              <a:latin typeface="+mn-ea"/>
              <a:ea typeface="+mn-ea"/>
              <a:cs typeface="+mn-cs"/>
            </a:rPr>
            <a:t>臨時財政対策債</a:t>
          </a:r>
          <a:r>
            <a:rPr kumimoji="1" lang="en-US" altLang="ja-JP" sz="1200">
              <a:solidFill>
                <a:schemeClr val="dk1"/>
              </a:solidFill>
              <a:effectLst/>
              <a:latin typeface="+mn-ea"/>
              <a:ea typeface="+mn-ea"/>
              <a:cs typeface="+mn-cs"/>
            </a:rPr>
            <a:t>(H29</a:t>
          </a:r>
          <a:r>
            <a:rPr kumimoji="1" lang="ja-JP" altLang="ja-JP" sz="1200">
              <a:solidFill>
                <a:schemeClr val="dk1"/>
              </a:solidFill>
              <a:effectLst/>
              <a:latin typeface="+mn-ea"/>
              <a:ea typeface="+mn-ea"/>
              <a:cs typeface="+mn-cs"/>
            </a:rPr>
            <a:t>借入</a:t>
          </a:r>
          <a:r>
            <a:rPr kumimoji="1" lang="en-US" altLang="ja-JP" sz="1200">
              <a:solidFill>
                <a:schemeClr val="dk1"/>
              </a:solidFill>
              <a:effectLst/>
              <a:latin typeface="+mn-ea"/>
              <a:ea typeface="+mn-ea"/>
              <a:cs typeface="+mn-cs"/>
            </a:rPr>
            <a:t>)51,812</a:t>
          </a:r>
          <a:r>
            <a:rPr kumimoji="1" lang="ja-JP" altLang="en-US" sz="1200">
              <a:solidFill>
                <a:schemeClr val="dk1"/>
              </a:solidFill>
              <a:effectLst/>
              <a:latin typeface="+mn-ea"/>
              <a:ea typeface="+mn-ea"/>
              <a:cs typeface="+mn-cs"/>
            </a:rPr>
            <a:t>千円等</a:t>
          </a:r>
          <a:r>
            <a:rPr kumimoji="1" lang="ja-JP" altLang="ja-JP" sz="1200">
              <a:solidFill>
                <a:schemeClr val="dk1"/>
              </a:solidFill>
              <a:effectLst/>
              <a:latin typeface="+mn-ea"/>
              <a:ea typeface="+mn-ea"/>
              <a:cs typeface="+mn-cs"/>
            </a:rPr>
            <a:t>の償還</a:t>
          </a:r>
          <a:r>
            <a:rPr kumimoji="1" lang="ja-JP" altLang="en-US" sz="1200">
              <a:solidFill>
                <a:schemeClr val="dk1"/>
              </a:solidFill>
              <a:effectLst/>
              <a:latin typeface="+mn-ea"/>
              <a:ea typeface="+mn-ea"/>
              <a:cs typeface="+mn-cs"/>
            </a:rPr>
            <a:t>が</a:t>
          </a:r>
          <a:r>
            <a:rPr kumimoji="1" lang="ja-JP" altLang="ja-JP" sz="1200">
              <a:solidFill>
                <a:schemeClr val="dk1"/>
              </a:solidFill>
              <a:effectLst/>
              <a:latin typeface="+mn-ea"/>
              <a:ea typeface="+mn-ea"/>
              <a:cs typeface="+mn-cs"/>
            </a:rPr>
            <a:t>開始</a:t>
          </a:r>
          <a:r>
            <a:rPr kumimoji="1" lang="ja-JP" altLang="en-US" sz="1200">
              <a:solidFill>
                <a:schemeClr val="dk1"/>
              </a:solidFill>
              <a:effectLst/>
              <a:latin typeface="+mn-ea"/>
              <a:ea typeface="+mn-ea"/>
              <a:cs typeface="+mn-cs"/>
            </a:rPr>
            <a:t>したことに伴い</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70,389</a:t>
          </a:r>
          <a:r>
            <a:rPr kumimoji="1" lang="ja-JP" altLang="en-US" sz="1200">
              <a:solidFill>
                <a:schemeClr val="dk1"/>
              </a:solidFill>
              <a:effectLst/>
              <a:latin typeface="+mn-ea"/>
              <a:ea typeface="+mn-ea"/>
              <a:cs typeface="+mn-cs"/>
            </a:rPr>
            <a:t>千円の増となっている。</a:t>
          </a:r>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　後年度に、市庁舎空調等改修工事、小中学校屋内運動場長寿命化整備、橋詰見越線道路整備等に係る起債も控えており、比率の悪化が見込まれるため、交付税措置のない起債発行額の抑制等により、財政の健全化を図っていく。</a:t>
          </a:r>
          <a:endParaRPr lang="ja-JP" altLang="ja-JP" sz="1200">
            <a:effectLst/>
            <a:latin typeface="+mn-ea"/>
            <a:ea typeface="+mn-ea"/>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該当なし</a:t>
          </a:r>
          <a:endParaRPr lang="ja-JP" altLang="ja-JP" sz="12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地方債の現在高が平成</a:t>
          </a:r>
          <a:r>
            <a:rPr kumimoji="1" lang="en-US" altLang="ja-JP" sz="1200">
              <a:solidFill>
                <a:schemeClr val="dk1"/>
              </a:solidFill>
              <a:effectLst/>
              <a:latin typeface="+mn-ea"/>
              <a:ea typeface="+mn-ea"/>
              <a:cs typeface="+mn-cs"/>
            </a:rPr>
            <a:t>29</a:t>
          </a:r>
          <a:r>
            <a:rPr kumimoji="1" lang="ja-JP" altLang="ja-JP" sz="1200">
              <a:solidFill>
                <a:schemeClr val="dk1"/>
              </a:solidFill>
              <a:effectLst/>
              <a:latin typeface="+mn-ea"/>
              <a:ea typeface="+mn-ea"/>
              <a:cs typeface="+mn-cs"/>
            </a:rPr>
            <a:t>年度から増加傾向にあり、令和</a:t>
          </a:r>
          <a:r>
            <a:rPr kumimoji="1" lang="ja-JP" altLang="en-US" sz="1200">
              <a:solidFill>
                <a:schemeClr val="dk1"/>
              </a:solidFill>
              <a:effectLst/>
              <a:latin typeface="+mn-ea"/>
              <a:ea typeface="+mn-ea"/>
              <a:cs typeface="+mn-cs"/>
            </a:rPr>
            <a:t>３</a:t>
          </a:r>
          <a:r>
            <a:rPr kumimoji="1" lang="ja-JP" altLang="ja-JP" sz="1200">
              <a:solidFill>
                <a:schemeClr val="dk1"/>
              </a:solidFill>
              <a:effectLst/>
              <a:latin typeface="+mn-ea"/>
              <a:ea typeface="+mn-ea"/>
              <a:cs typeface="+mn-cs"/>
            </a:rPr>
            <a:t>年度末残高は過去</a:t>
          </a:r>
          <a:r>
            <a:rPr kumimoji="1" lang="ja-JP" altLang="en-US" sz="1200">
              <a:solidFill>
                <a:schemeClr val="dk1"/>
              </a:solidFill>
              <a:effectLst/>
              <a:latin typeface="+mn-ea"/>
              <a:ea typeface="+mn-ea"/>
              <a:cs typeface="+mn-cs"/>
            </a:rPr>
            <a:t>５</a:t>
          </a:r>
          <a:r>
            <a:rPr kumimoji="1" lang="ja-JP" altLang="ja-JP" sz="1200">
              <a:solidFill>
                <a:schemeClr val="dk1"/>
              </a:solidFill>
              <a:effectLst/>
              <a:latin typeface="+mn-ea"/>
              <a:ea typeface="+mn-ea"/>
              <a:cs typeface="+mn-cs"/>
            </a:rPr>
            <a:t>年で最も多い。</a:t>
          </a:r>
          <a:endParaRPr lang="ja-JP" altLang="ja-JP" sz="1200">
            <a:effectLst/>
            <a:latin typeface="+mn-ea"/>
            <a:ea typeface="+mn-ea"/>
          </a:endParaRPr>
        </a:p>
        <a:p>
          <a:r>
            <a:rPr kumimoji="1" lang="ja-JP" altLang="ja-JP" sz="1200">
              <a:solidFill>
                <a:schemeClr val="dk1"/>
              </a:solidFill>
              <a:effectLst/>
              <a:latin typeface="+mn-ea"/>
              <a:ea typeface="+mn-ea"/>
              <a:cs typeface="+mn-cs"/>
            </a:rPr>
            <a:t>　令和</a:t>
          </a:r>
          <a:r>
            <a:rPr kumimoji="1" lang="ja-JP" altLang="en-US" sz="1200">
              <a:solidFill>
                <a:schemeClr val="dk1"/>
              </a:solidFill>
              <a:effectLst/>
              <a:latin typeface="+mn-ea"/>
              <a:ea typeface="+mn-ea"/>
              <a:cs typeface="+mn-cs"/>
            </a:rPr>
            <a:t>３</a:t>
          </a:r>
          <a:r>
            <a:rPr kumimoji="1" lang="ja-JP" altLang="ja-JP" sz="1200">
              <a:solidFill>
                <a:schemeClr val="dk1"/>
              </a:solidFill>
              <a:effectLst/>
              <a:latin typeface="+mn-ea"/>
              <a:ea typeface="+mn-ea"/>
              <a:cs typeface="+mn-cs"/>
            </a:rPr>
            <a:t>年度は、財政調整基金</a:t>
          </a:r>
          <a:r>
            <a:rPr kumimoji="1" lang="ja-JP" altLang="en-US" sz="1200">
              <a:solidFill>
                <a:schemeClr val="dk1"/>
              </a:solidFill>
              <a:effectLst/>
              <a:latin typeface="+mn-ea"/>
              <a:ea typeface="+mn-ea"/>
              <a:cs typeface="+mn-cs"/>
            </a:rPr>
            <a:t>を</a:t>
          </a:r>
          <a:r>
            <a:rPr kumimoji="1" lang="en-US" altLang="ja-JP" sz="1200">
              <a:solidFill>
                <a:schemeClr val="dk1"/>
              </a:solidFill>
              <a:effectLst/>
              <a:latin typeface="+mn-ea"/>
              <a:ea typeface="+mn-ea"/>
              <a:cs typeface="+mn-cs"/>
            </a:rPr>
            <a:t>1,523,182</a:t>
          </a:r>
          <a:r>
            <a:rPr kumimoji="1" lang="ja-JP" altLang="en-US" sz="1200">
              <a:solidFill>
                <a:schemeClr val="dk1"/>
              </a:solidFill>
              <a:effectLst/>
              <a:latin typeface="+mn-ea"/>
              <a:ea typeface="+mn-ea"/>
              <a:cs typeface="+mn-cs"/>
            </a:rPr>
            <a:t>千円</a:t>
          </a:r>
          <a:r>
            <a:rPr kumimoji="1" lang="ja-JP" altLang="ja-JP" sz="1200">
              <a:solidFill>
                <a:schemeClr val="dk1"/>
              </a:solidFill>
              <a:effectLst/>
              <a:latin typeface="+mn-ea"/>
              <a:ea typeface="+mn-ea"/>
              <a:cs typeface="+mn-cs"/>
            </a:rPr>
            <a:t>、減債基金</a:t>
          </a:r>
          <a:r>
            <a:rPr kumimoji="1" lang="ja-JP" altLang="en-US" sz="1200">
              <a:solidFill>
                <a:schemeClr val="dk1"/>
              </a:solidFill>
              <a:effectLst/>
              <a:latin typeface="+mn-ea"/>
              <a:ea typeface="+mn-ea"/>
              <a:cs typeface="+mn-cs"/>
            </a:rPr>
            <a:t>を</a:t>
          </a:r>
          <a:r>
            <a:rPr kumimoji="1" lang="en-US" altLang="ja-JP" sz="1200">
              <a:solidFill>
                <a:schemeClr val="dk1"/>
              </a:solidFill>
              <a:effectLst/>
              <a:latin typeface="+mn-ea"/>
              <a:ea typeface="+mn-ea"/>
              <a:cs typeface="+mn-cs"/>
            </a:rPr>
            <a:t>321,067</a:t>
          </a:r>
          <a:r>
            <a:rPr kumimoji="1" lang="ja-JP" altLang="en-US" sz="1200">
              <a:solidFill>
                <a:schemeClr val="dk1"/>
              </a:solidFill>
              <a:effectLst/>
              <a:latin typeface="+mn-ea"/>
              <a:ea typeface="+mn-ea"/>
              <a:cs typeface="+mn-cs"/>
            </a:rPr>
            <a:t>千円積み立てたことなどにより充当可能基金が増となり、</a:t>
          </a:r>
          <a:r>
            <a:rPr kumimoji="1" lang="ja-JP" altLang="ja-JP" sz="1200">
              <a:solidFill>
                <a:schemeClr val="dk1"/>
              </a:solidFill>
              <a:effectLst/>
              <a:latin typeface="+mn-ea"/>
              <a:ea typeface="+mn-ea"/>
              <a:cs typeface="+mn-cs"/>
            </a:rPr>
            <a:t>将来負担比率は</a:t>
          </a:r>
          <a:r>
            <a:rPr kumimoji="1" lang="ja-JP" altLang="en-US" sz="1200">
              <a:solidFill>
                <a:schemeClr val="dk1"/>
              </a:solidFill>
              <a:effectLst/>
              <a:latin typeface="+mn-ea"/>
              <a:ea typeface="+mn-ea"/>
              <a:cs typeface="+mn-cs"/>
            </a:rPr>
            <a:t>大きく</a:t>
          </a:r>
          <a:r>
            <a:rPr kumimoji="1" lang="ja-JP" altLang="ja-JP" sz="1200">
              <a:solidFill>
                <a:schemeClr val="dk1"/>
              </a:solidFill>
              <a:effectLst/>
              <a:latin typeface="+mn-ea"/>
              <a:ea typeface="+mn-ea"/>
              <a:cs typeface="+mn-cs"/>
            </a:rPr>
            <a:t>改善</a:t>
          </a:r>
          <a:r>
            <a:rPr kumimoji="1" lang="ja-JP" altLang="en-US" sz="1200">
              <a:solidFill>
                <a:schemeClr val="dk1"/>
              </a:solidFill>
              <a:effectLst/>
              <a:latin typeface="+mn-ea"/>
              <a:ea typeface="+mn-ea"/>
              <a:cs typeface="+mn-cs"/>
            </a:rPr>
            <a:t>し</a:t>
          </a:r>
          <a:r>
            <a:rPr kumimoji="1" lang="ja-JP" altLang="ja-JP" sz="1200">
              <a:solidFill>
                <a:schemeClr val="dk1"/>
              </a:solidFill>
              <a:effectLst/>
              <a:latin typeface="+mn-ea"/>
              <a:ea typeface="+mn-ea"/>
              <a:cs typeface="+mn-cs"/>
            </a:rPr>
            <a:t>たが、</a:t>
          </a:r>
          <a:r>
            <a:rPr kumimoji="1" lang="ja-JP" altLang="en-US" sz="1200">
              <a:solidFill>
                <a:schemeClr val="dk1"/>
              </a:solidFill>
              <a:effectLst/>
              <a:latin typeface="+mn-ea"/>
              <a:ea typeface="+mn-ea"/>
              <a:cs typeface="+mn-cs"/>
            </a:rPr>
            <a:t>後年度において</a:t>
          </a:r>
          <a:r>
            <a:rPr kumimoji="1" lang="ja-JP" altLang="ja-JP" sz="1200">
              <a:solidFill>
                <a:schemeClr val="dk1"/>
              </a:solidFill>
              <a:effectLst/>
              <a:latin typeface="+mn-ea"/>
              <a:ea typeface="+mn-ea"/>
              <a:cs typeface="+mn-cs"/>
            </a:rPr>
            <a:t>、市庁舎空調等改修工事、小中学校屋内運動場長寿命化整備、橋詰見越線道路整備等に係る起債</a:t>
          </a:r>
          <a:r>
            <a:rPr kumimoji="1" lang="ja-JP" altLang="en-US" sz="1200">
              <a:solidFill>
                <a:schemeClr val="dk1"/>
              </a:solidFill>
              <a:effectLst/>
              <a:latin typeface="+mn-ea"/>
              <a:ea typeface="+mn-ea"/>
              <a:cs typeface="+mn-cs"/>
            </a:rPr>
            <a:t>も</a:t>
          </a:r>
          <a:r>
            <a:rPr kumimoji="1" lang="ja-JP" altLang="ja-JP" sz="1200">
              <a:solidFill>
                <a:schemeClr val="dk1"/>
              </a:solidFill>
              <a:effectLst/>
              <a:latin typeface="+mn-ea"/>
              <a:ea typeface="+mn-ea"/>
              <a:cs typeface="+mn-cs"/>
            </a:rPr>
            <a:t>控えており、</a:t>
          </a:r>
          <a:r>
            <a:rPr kumimoji="1" lang="ja-JP" altLang="en-US" sz="1200">
              <a:solidFill>
                <a:schemeClr val="dk1"/>
              </a:solidFill>
              <a:effectLst/>
              <a:latin typeface="+mn-ea"/>
              <a:ea typeface="+mn-ea"/>
              <a:cs typeface="+mn-cs"/>
            </a:rPr>
            <a:t>分子の</a:t>
          </a:r>
          <a:r>
            <a:rPr kumimoji="1" lang="ja-JP" altLang="ja-JP" sz="1200">
              <a:solidFill>
                <a:schemeClr val="dk1"/>
              </a:solidFill>
              <a:effectLst/>
              <a:latin typeface="+mn-ea"/>
              <a:ea typeface="+mn-ea"/>
              <a:cs typeface="+mn-cs"/>
            </a:rPr>
            <a:t>地方債</a:t>
          </a:r>
          <a:r>
            <a:rPr kumimoji="1" lang="ja-JP" altLang="en-US" sz="1200">
              <a:solidFill>
                <a:schemeClr val="dk1"/>
              </a:solidFill>
              <a:effectLst/>
              <a:latin typeface="+mn-ea"/>
              <a:ea typeface="+mn-ea"/>
              <a:cs typeface="+mn-cs"/>
            </a:rPr>
            <a:t>現在高は</a:t>
          </a:r>
          <a:r>
            <a:rPr kumimoji="1" lang="ja-JP" altLang="ja-JP" sz="1200">
              <a:solidFill>
                <a:schemeClr val="dk1"/>
              </a:solidFill>
              <a:effectLst/>
              <a:latin typeface="+mn-ea"/>
              <a:ea typeface="+mn-ea"/>
              <a:cs typeface="+mn-cs"/>
            </a:rPr>
            <a:t>増加していくことが見込まれる。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a:t>
          </a:r>
          <a:r>
            <a:rPr kumimoji="1" lang="ja-JP" altLang="en-US" sz="1200">
              <a:solidFill>
                <a:schemeClr val="dk1"/>
              </a:solidFill>
              <a:effectLst/>
              <a:latin typeface="+mn-ea"/>
              <a:ea typeface="+mn-ea"/>
              <a:cs typeface="+mn-cs"/>
            </a:rPr>
            <a:t>交付税措置のない起債発行の抑制等をし</a:t>
          </a:r>
          <a:r>
            <a:rPr kumimoji="1" lang="ja-JP" altLang="ja-JP" sz="1200">
              <a:solidFill>
                <a:schemeClr val="dk1"/>
              </a:solidFill>
              <a:effectLst/>
              <a:latin typeface="+mn-ea"/>
              <a:ea typeface="+mn-ea"/>
              <a:cs typeface="+mn-cs"/>
            </a:rPr>
            <a:t>、地方債現在高の抑制に努めていく。また、基金の計画的な積立等により財政の健全化を図っていく。</a:t>
          </a:r>
          <a:endParaRPr lang="ja-JP" altLang="ja-JP" sz="12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愛知県津島市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（増減理由）</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基金全体としては前年度と比較して</a:t>
          </a:r>
          <a:r>
            <a:rPr kumimoji="1" lang="en-US" altLang="ja-JP" sz="1100">
              <a:solidFill>
                <a:schemeClr val="dk1"/>
              </a:solidFill>
              <a:effectLst/>
              <a:latin typeface="+mn-ea"/>
              <a:ea typeface="+mn-ea"/>
              <a:cs typeface="+mn-cs"/>
            </a:rPr>
            <a:t>2,025</a:t>
          </a:r>
          <a:r>
            <a:rPr kumimoji="1" lang="ja-JP" altLang="ja-JP" sz="1100">
              <a:solidFill>
                <a:schemeClr val="dk1"/>
              </a:solidFill>
              <a:effectLst/>
              <a:latin typeface="+mn-ea"/>
              <a:ea typeface="+mn-ea"/>
              <a:cs typeface="+mn-cs"/>
            </a:rPr>
            <a:t>百万円の増となっている。主な要因としては</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財政調整基金</a:t>
          </a:r>
          <a:r>
            <a:rPr kumimoji="1" lang="en-US" altLang="ja-JP" sz="1100">
              <a:solidFill>
                <a:schemeClr val="dk1"/>
              </a:solidFill>
              <a:effectLst/>
              <a:latin typeface="+mn-ea"/>
              <a:ea typeface="+mn-ea"/>
              <a:cs typeface="+mn-cs"/>
            </a:rPr>
            <a:t>1,523</a:t>
          </a:r>
          <a:r>
            <a:rPr kumimoji="1" lang="ja-JP" altLang="ja-JP" sz="1100">
              <a:solidFill>
                <a:schemeClr val="dk1"/>
              </a:solidFill>
              <a:effectLst/>
              <a:latin typeface="+mn-ea"/>
              <a:ea typeface="+mn-ea"/>
              <a:cs typeface="+mn-cs"/>
            </a:rPr>
            <a:t>百万円</a:t>
          </a:r>
          <a:r>
            <a:rPr kumimoji="1" lang="ja-JP" altLang="en-US" sz="1100">
              <a:solidFill>
                <a:schemeClr val="dk1"/>
              </a:solidFill>
              <a:effectLst/>
              <a:latin typeface="+mn-ea"/>
              <a:ea typeface="+mn-ea"/>
              <a:cs typeface="+mn-cs"/>
            </a:rPr>
            <a:t>、減債基金</a:t>
          </a:r>
          <a:r>
            <a:rPr kumimoji="1" lang="en-US" altLang="ja-JP" sz="1100">
              <a:solidFill>
                <a:schemeClr val="dk1"/>
              </a:solidFill>
              <a:effectLst/>
              <a:latin typeface="+mn-ea"/>
              <a:ea typeface="+mn-ea"/>
              <a:cs typeface="+mn-cs"/>
            </a:rPr>
            <a:t>321</a:t>
          </a:r>
          <a:r>
            <a:rPr kumimoji="1" lang="ja-JP" altLang="en-US" sz="1100">
              <a:solidFill>
                <a:schemeClr val="dk1"/>
              </a:solidFill>
              <a:effectLst/>
              <a:latin typeface="+mn-ea"/>
              <a:ea typeface="+mn-ea"/>
              <a:cs typeface="+mn-cs"/>
            </a:rPr>
            <a:t>百万円</a:t>
          </a:r>
          <a:r>
            <a:rPr kumimoji="1" lang="ja-JP" altLang="ja-JP" sz="1100">
              <a:solidFill>
                <a:schemeClr val="dk1"/>
              </a:solidFill>
              <a:effectLst/>
              <a:latin typeface="+mn-ea"/>
              <a:ea typeface="+mn-ea"/>
              <a:cs typeface="+mn-cs"/>
            </a:rPr>
            <a:t>の積</a:t>
          </a:r>
          <a:r>
            <a:rPr kumimoji="1" lang="ja-JP" altLang="en-US" sz="1100">
              <a:solidFill>
                <a:schemeClr val="dk1"/>
              </a:solidFill>
              <a:effectLst/>
              <a:latin typeface="+mn-ea"/>
              <a:ea typeface="+mn-ea"/>
              <a:cs typeface="+mn-cs"/>
            </a:rPr>
            <a:t>み</a:t>
          </a:r>
          <a:r>
            <a:rPr kumimoji="1" lang="ja-JP" altLang="ja-JP" sz="1100">
              <a:solidFill>
                <a:schemeClr val="dk1"/>
              </a:solidFill>
              <a:effectLst/>
              <a:latin typeface="+mn-ea"/>
              <a:ea typeface="+mn-ea"/>
              <a:cs typeface="+mn-cs"/>
            </a:rPr>
            <a:t>立</a:t>
          </a:r>
          <a:r>
            <a:rPr kumimoji="1" lang="ja-JP" altLang="en-US" sz="1100">
              <a:solidFill>
                <a:schemeClr val="dk1"/>
              </a:solidFill>
              <a:effectLst/>
              <a:latin typeface="+mn-ea"/>
              <a:ea typeface="+mn-ea"/>
              <a:cs typeface="+mn-cs"/>
            </a:rPr>
            <a:t>て</a:t>
          </a:r>
          <a:r>
            <a:rPr kumimoji="1" lang="ja-JP" altLang="ja-JP" sz="1100">
              <a:solidFill>
                <a:schemeClr val="dk1"/>
              </a:solidFill>
              <a:effectLst/>
              <a:latin typeface="+mn-ea"/>
              <a:ea typeface="+mn-ea"/>
              <a:cs typeface="+mn-cs"/>
            </a:rPr>
            <a:t>を行ったためである。その他特定目的基金については、</a:t>
          </a:r>
          <a:r>
            <a:rPr kumimoji="1" lang="ja-JP" altLang="en-US" sz="1100">
              <a:solidFill>
                <a:schemeClr val="dk1"/>
              </a:solidFill>
              <a:effectLst/>
              <a:latin typeface="+mn-ea"/>
              <a:ea typeface="+mn-ea"/>
              <a:cs typeface="+mn-cs"/>
            </a:rPr>
            <a:t>歴史・文化のまちづくり基金において、</a:t>
          </a:r>
          <a:r>
            <a:rPr kumimoji="1" lang="en-US" altLang="ja-JP" sz="1100">
              <a:solidFill>
                <a:schemeClr val="dk1"/>
              </a:solidFill>
              <a:effectLst/>
              <a:latin typeface="+mn-ea"/>
              <a:ea typeface="+mn-ea"/>
              <a:cs typeface="+mn-cs"/>
            </a:rPr>
            <a:t>200</a:t>
          </a:r>
          <a:r>
            <a:rPr kumimoji="1" lang="ja-JP" altLang="ja-JP" sz="1100">
              <a:solidFill>
                <a:schemeClr val="dk1"/>
              </a:solidFill>
              <a:effectLst/>
              <a:latin typeface="+mn-ea"/>
              <a:ea typeface="+mn-ea"/>
              <a:cs typeface="+mn-cs"/>
            </a:rPr>
            <a:t>百万円の</a:t>
          </a:r>
          <a:r>
            <a:rPr kumimoji="1" lang="ja-JP" altLang="ja-JP" sz="1100">
              <a:solidFill>
                <a:schemeClr val="dk1"/>
              </a:solidFill>
              <a:effectLst/>
              <a:latin typeface="+mn-lt"/>
              <a:ea typeface="+mn-ea"/>
              <a:cs typeface="+mn-cs"/>
            </a:rPr>
            <a:t>寄附があ</a:t>
          </a:r>
          <a:r>
            <a:rPr kumimoji="1" lang="ja-JP" altLang="en-US" sz="1100">
              <a:solidFill>
                <a:schemeClr val="dk1"/>
              </a:solidFill>
              <a:effectLst/>
              <a:latin typeface="+mn-ea"/>
              <a:ea typeface="+mn-ea"/>
              <a:cs typeface="+mn-cs"/>
            </a:rPr>
            <a:t>ったことなどにより</a:t>
          </a:r>
          <a:r>
            <a:rPr kumimoji="1" lang="ja-JP" altLang="ja-JP" sz="1100">
              <a:solidFill>
                <a:schemeClr val="dk1"/>
              </a:solidFill>
              <a:effectLst/>
              <a:latin typeface="+mn-ea"/>
              <a:ea typeface="+mn-ea"/>
              <a:cs typeface="+mn-cs"/>
            </a:rPr>
            <a:t>、その他特定目的基金全体として</a:t>
          </a:r>
          <a:r>
            <a:rPr kumimoji="1" lang="en-US" altLang="ja-JP" sz="1100">
              <a:solidFill>
                <a:schemeClr val="dk1"/>
              </a:solidFill>
              <a:effectLst/>
              <a:latin typeface="+mn-ea"/>
              <a:ea typeface="+mn-ea"/>
              <a:cs typeface="+mn-cs"/>
            </a:rPr>
            <a:t>181</a:t>
          </a:r>
          <a:r>
            <a:rPr kumimoji="1" lang="ja-JP" altLang="ja-JP" sz="1100">
              <a:solidFill>
                <a:schemeClr val="dk1"/>
              </a:solidFill>
              <a:effectLst/>
              <a:latin typeface="+mn-ea"/>
              <a:ea typeface="+mn-ea"/>
              <a:cs typeface="+mn-cs"/>
            </a:rPr>
            <a:t>百万円の増となった。</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財政調整基金については</a:t>
          </a:r>
          <a:r>
            <a:rPr kumimoji="1" lang="ja-JP" altLang="en-US" sz="1100">
              <a:solidFill>
                <a:schemeClr val="dk1"/>
              </a:solidFill>
              <a:effectLst/>
              <a:latin typeface="+mn-ea"/>
              <a:ea typeface="+mn-ea"/>
              <a:cs typeface="+mn-cs"/>
            </a:rPr>
            <a:t>、災害等の緊急的対応を踏まえ、標準財政規模（約</a:t>
          </a:r>
          <a:r>
            <a:rPr kumimoji="1" lang="en-US" altLang="ja-JP" sz="1100">
              <a:solidFill>
                <a:schemeClr val="dk1"/>
              </a:solidFill>
              <a:effectLst/>
              <a:latin typeface="+mn-ea"/>
              <a:ea typeface="+mn-ea"/>
              <a:cs typeface="+mn-cs"/>
            </a:rPr>
            <a:t>130</a:t>
          </a:r>
          <a:r>
            <a:rPr kumimoji="1" lang="ja-JP" altLang="en-US" sz="1100">
              <a:solidFill>
                <a:schemeClr val="dk1"/>
              </a:solidFill>
              <a:effectLst/>
              <a:latin typeface="+mn-ea"/>
              <a:ea typeface="+mn-ea"/>
              <a:cs typeface="+mn-cs"/>
            </a:rPr>
            <a:t>億円）の</a:t>
          </a:r>
          <a:r>
            <a:rPr kumimoji="1" lang="en-US" altLang="ja-JP" sz="1100">
              <a:solidFill>
                <a:schemeClr val="dk1"/>
              </a:solidFill>
              <a:effectLst/>
              <a:latin typeface="+mn-ea"/>
              <a:ea typeface="+mn-ea"/>
              <a:cs typeface="+mn-cs"/>
            </a:rPr>
            <a:t>10</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20</a:t>
          </a:r>
          <a:r>
            <a:rPr kumimoji="1" lang="ja-JP" altLang="en-US" sz="1100">
              <a:solidFill>
                <a:schemeClr val="dk1"/>
              </a:solidFill>
              <a:effectLst/>
              <a:latin typeface="+mn-ea"/>
              <a:ea typeface="+mn-ea"/>
              <a:cs typeface="+mn-cs"/>
            </a:rPr>
            <a:t>％を確保する必要があると考えており、残高</a:t>
          </a:r>
          <a:r>
            <a:rPr kumimoji="1" lang="en-US" altLang="ja-JP" sz="1100">
              <a:solidFill>
                <a:schemeClr val="dk1"/>
              </a:solidFill>
              <a:effectLst/>
              <a:latin typeface="+mn-ea"/>
              <a:ea typeface="+mn-ea"/>
              <a:cs typeface="+mn-cs"/>
            </a:rPr>
            <a:t>20</a:t>
          </a:r>
          <a:r>
            <a:rPr kumimoji="1" lang="ja-JP" altLang="en-US" sz="1100">
              <a:solidFill>
                <a:schemeClr val="dk1"/>
              </a:solidFill>
              <a:effectLst/>
              <a:latin typeface="+mn-ea"/>
              <a:ea typeface="+mn-ea"/>
              <a:cs typeface="+mn-cs"/>
            </a:rPr>
            <a:t>億円程度を目標額としていた。しかし、少子高齢化、公共施設等の老朽化対応等により、市の財政需要が高まっていくことが見込まれ、また、津島市民病院においては、</a:t>
          </a:r>
          <a:r>
            <a:rPr kumimoji="1" lang="ja-JP" altLang="ja-JP" sz="1100">
              <a:solidFill>
                <a:schemeClr val="dk1"/>
              </a:solidFill>
              <a:effectLst/>
              <a:latin typeface="+mn-lt"/>
              <a:ea typeface="+mn-ea"/>
              <a:cs typeface="+mn-cs"/>
            </a:rPr>
            <a:t>新型コロナウイルス感染症の影響がある中、見通しが立てにくい状況にあり、今後も、</a:t>
          </a:r>
          <a:r>
            <a:rPr kumimoji="1" lang="ja-JP" altLang="en-US" sz="1100">
              <a:solidFill>
                <a:schemeClr val="dk1"/>
              </a:solidFill>
              <a:effectLst/>
              <a:latin typeface="+mn-lt"/>
              <a:ea typeface="+mn-ea"/>
              <a:cs typeface="+mn-cs"/>
            </a:rPr>
            <a:t>状況に応じて、</a:t>
          </a:r>
          <a:r>
            <a:rPr kumimoji="1" lang="ja-JP" altLang="ja-JP" sz="1100">
              <a:solidFill>
                <a:schemeClr val="dk1"/>
              </a:solidFill>
              <a:effectLst/>
              <a:latin typeface="+mn-lt"/>
              <a:ea typeface="+mn-ea"/>
              <a:cs typeface="+mn-cs"/>
            </a:rPr>
            <a:t>病院が安定した経営を続けていけるように支援していく必要があると考えている。</a:t>
          </a:r>
          <a:r>
            <a:rPr kumimoji="1" lang="ja-JP" altLang="en-US" sz="1100">
              <a:solidFill>
                <a:schemeClr val="dk1"/>
              </a:solidFill>
              <a:effectLst/>
              <a:latin typeface="+mn-lt"/>
              <a:ea typeface="+mn-ea"/>
              <a:cs typeface="+mn-cs"/>
            </a:rPr>
            <a:t>社会情勢の変化や制度改正等による歳出増加要因も考慮しつつ、あらゆる事業を選択と集中の視点で見直し、経費の削減、収入の増加策に取り組み、安定した行財政運営を行えるように財政調整基金の残高を確保していく。</a:t>
          </a:r>
          <a:r>
            <a:rPr kumimoji="1" lang="ja-JP" altLang="ja-JP" sz="1100">
              <a:solidFill>
                <a:schemeClr val="dk1"/>
              </a:solidFill>
              <a:effectLst/>
              <a:latin typeface="+mn-ea"/>
              <a:ea typeface="+mn-ea"/>
              <a:cs typeface="+mn-cs"/>
            </a:rPr>
            <a:t>その他特定目的基金について積</a:t>
          </a:r>
          <a:r>
            <a:rPr kumimoji="1" lang="ja-JP" altLang="en-US" sz="1100">
              <a:solidFill>
                <a:schemeClr val="dk1"/>
              </a:solidFill>
              <a:effectLst/>
              <a:latin typeface="+mn-ea"/>
              <a:ea typeface="+mn-ea"/>
              <a:cs typeface="+mn-cs"/>
            </a:rPr>
            <a:t>み</a:t>
          </a:r>
          <a:r>
            <a:rPr kumimoji="1" lang="ja-JP" altLang="ja-JP" sz="1100">
              <a:solidFill>
                <a:schemeClr val="dk1"/>
              </a:solidFill>
              <a:effectLst/>
              <a:latin typeface="+mn-ea"/>
              <a:ea typeface="+mn-ea"/>
              <a:cs typeface="+mn-cs"/>
            </a:rPr>
            <a:t>立</a:t>
          </a:r>
          <a:r>
            <a:rPr kumimoji="1" lang="ja-JP" altLang="en-US" sz="1100">
              <a:solidFill>
                <a:schemeClr val="dk1"/>
              </a:solidFill>
              <a:effectLst/>
              <a:latin typeface="+mn-ea"/>
              <a:ea typeface="+mn-ea"/>
              <a:cs typeface="+mn-cs"/>
            </a:rPr>
            <a:t>て</a:t>
          </a:r>
          <a:r>
            <a:rPr kumimoji="1" lang="ja-JP" altLang="ja-JP" sz="1100">
              <a:solidFill>
                <a:schemeClr val="dk1"/>
              </a:solidFill>
              <a:effectLst/>
              <a:latin typeface="+mn-ea"/>
              <a:ea typeface="+mn-ea"/>
              <a:cs typeface="+mn-cs"/>
            </a:rPr>
            <a:t>の主となるのは</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ふるさと</a:t>
          </a:r>
          <a:r>
            <a:rPr kumimoji="1" lang="ja-JP" altLang="en-US" sz="1100">
              <a:solidFill>
                <a:schemeClr val="dk1"/>
              </a:solidFill>
              <a:effectLst/>
              <a:latin typeface="+mn-ea"/>
              <a:ea typeface="+mn-ea"/>
              <a:cs typeface="+mn-cs"/>
            </a:rPr>
            <a:t>つしま</a:t>
          </a:r>
          <a:r>
            <a:rPr kumimoji="1" lang="ja-JP" altLang="ja-JP" sz="1100">
              <a:solidFill>
                <a:schemeClr val="dk1"/>
              </a:solidFill>
              <a:effectLst/>
              <a:latin typeface="+mn-ea"/>
              <a:ea typeface="+mn-ea"/>
              <a:cs typeface="+mn-cs"/>
            </a:rPr>
            <a:t>応援基金になるため、市外に積極的にアピールすることにより、</a:t>
          </a:r>
          <a:r>
            <a:rPr kumimoji="1" lang="ja-JP" altLang="en-US" sz="1100">
              <a:solidFill>
                <a:schemeClr val="dk1"/>
              </a:solidFill>
              <a:effectLst/>
              <a:latin typeface="+mn-ea"/>
              <a:ea typeface="+mn-ea"/>
              <a:cs typeface="+mn-cs"/>
            </a:rPr>
            <a:t>基金</a:t>
          </a:r>
          <a:r>
            <a:rPr kumimoji="1" lang="ja-JP" altLang="ja-JP" sz="1100">
              <a:solidFill>
                <a:schemeClr val="dk1"/>
              </a:solidFill>
              <a:effectLst/>
              <a:latin typeface="+mn-ea"/>
              <a:ea typeface="+mn-ea"/>
              <a:cs typeface="+mn-cs"/>
            </a:rPr>
            <a:t>の増に努めていく。基金残高は将来負担比率にも大きく関係してくる要素なため、比率が急激に変動しないよう不要な取崩</a:t>
          </a:r>
          <a:r>
            <a:rPr kumimoji="1" lang="ja-JP" altLang="en-US" sz="1100">
              <a:solidFill>
                <a:schemeClr val="dk1"/>
              </a:solidFill>
              <a:effectLst/>
              <a:latin typeface="+mn-ea"/>
              <a:ea typeface="+mn-ea"/>
              <a:cs typeface="+mn-cs"/>
            </a:rPr>
            <a:t>し</a:t>
          </a:r>
          <a:r>
            <a:rPr kumimoji="1" lang="ja-JP" altLang="ja-JP" sz="1100">
              <a:solidFill>
                <a:schemeClr val="dk1"/>
              </a:solidFill>
              <a:effectLst/>
              <a:latin typeface="+mn-ea"/>
              <a:ea typeface="+mn-ea"/>
              <a:cs typeface="+mn-cs"/>
            </a:rPr>
            <a:t>は行わないように努め</a:t>
          </a:r>
          <a:r>
            <a:rPr kumimoji="1" lang="ja-JP" altLang="en-US" sz="1100">
              <a:solidFill>
                <a:schemeClr val="dk1"/>
              </a:solidFill>
              <a:effectLst/>
              <a:latin typeface="+mn-ea"/>
              <a:ea typeface="+mn-ea"/>
              <a:cs typeface="+mn-cs"/>
            </a:rPr>
            <a:t>ていく</a:t>
          </a:r>
          <a:r>
            <a:rPr kumimoji="1" lang="ja-JP" altLang="ja-JP" sz="1100">
              <a:solidFill>
                <a:schemeClr val="dk1"/>
              </a:solidFill>
              <a:effectLst/>
              <a:latin typeface="+mn-ea"/>
              <a:ea typeface="+mn-ea"/>
              <a:cs typeface="+mn-cs"/>
            </a:rPr>
            <a:t>。</a:t>
          </a:r>
          <a:endParaRPr lang="ja-JP" altLang="ja-JP" sz="1100">
            <a:effectLst/>
            <a:latin typeface="+mn-ea"/>
            <a:ea typeface="+mn-ea"/>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（基金の使途）</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ふるさとつしま応援基金</a:t>
          </a: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：津島市を応援しようとする人々からの寄附金を活用し、個性豊かで活力あるまちづくりに資するため。</a:t>
          </a:r>
          <a:endParaRPr lang="ja-JP" altLang="ja-JP" sz="1100">
            <a:effectLst/>
            <a:latin typeface="+mn-ea"/>
            <a:ea typeface="+mn-ea"/>
          </a:endParaRPr>
        </a:p>
        <a:p>
          <a:r>
            <a:rPr kumimoji="1" lang="ja-JP" altLang="en-US" sz="1100">
              <a:solidFill>
                <a:schemeClr val="dk1"/>
              </a:solidFill>
              <a:effectLst/>
              <a:latin typeface="+mn-ea"/>
              <a:ea typeface="+mn-ea"/>
              <a:cs typeface="+mn-cs"/>
            </a:rPr>
            <a:t>歴史・文化のまちづくり基金：歴史・文化を活かしたまちづくり推進事業の財源として充てるため。</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美術館建設基金</a:t>
          </a: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：美術館建設のための財源として充てるため。（現状建設の予定はない）</a:t>
          </a:r>
          <a:endParaRPr lang="ja-JP" altLang="ja-JP" sz="11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福祉基金</a:t>
          </a: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：福祉の推進に必要な財源を確保するため。</a:t>
          </a:r>
          <a:endParaRPr lang="ja-JP" altLang="ja-JP">
            <a:effectLst/>
            <a:latin typeface="+mn-ea"/>
            <a:ea typeface="+mn-ea"/>
          </a:endParaRPr>
        </a:p>
        <a:p>
          <a:r>
            <a:rPr kumimoji="1" lang="ja-JP" altLang="ja-JP" sz="1100">
              <a:solidFill>
                <a:schemeClr val="dk1"/>
              </a:solidFill>
              <a:effectLst/>
              <a:latin typeface="+mn-ea"/>
              <a:ea typeface="+mn-ea"/>
              <a:cs typeface="+mn-cs"/>
            </a:rPr>
            <a:t>国際交流基金</a:t>
          </a: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：市民の国際感覚を高め、もって国際交流の振興を図るため。</a:t>
          </a:r>
          <a:endParaRPr lang="ja-JP" altLang="ja-JP" sz="1100">
            <a:effectLst/>
            <a:latin typeface="+mn-ea"/>
            <a:ea typeface="+mn-ea"/>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（増減理由）</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その他特定目的基金全体として</a:t>
          </a:r>
          <a:r>
            <a:rPr kumimoji="1" lang="en-US" altLang="ja-JP" sz="1100">
              <a:solidFill>
                <a:schemeClr val="dk1"/>
              </a:solidFill>
              <a:effectLst/>
              <a:latin typeface="+mn-ea"/>
              <a:ea typeface="+mn-ea"/>
              <a:cs typeface="+mn-cs"/>
            </a:rPr>
            <a:t>181</a:t>
          </a:r>
          <a:r>
            <a:rPr kumimoji="1" lang="ja-JP" altLang="ja-JP" sz="1100">
              <a:solidFill>
                <a:schemeClr val="dk1"/>
              </a:solidFill>
              <a:effectLst/>
              <a:latin typeface="+mn-ea"/>
              <a:ea typeface="+mn-ea"/>
              <a:cs typeface="+mn-cs"/>
            </a:rPr>
            <a:t>百万円の増となった</a:t>
          </a:r>
          <a:r>
            <a:rPr kumimoji="1" lang="ja-JP" altLang="en-US" sz="1100">
              <a:solidFill>
                <a:schemeClr val="dk1"/>
              </a:solidFill>
              <a:effectLst/>
              <a:latin typeface="+mn-ea"/>
              <a:ea typeface="+mn-ea"/>
              <a:cs typeface="+mn-cs"/>
            </a:rPr>
            <a:t>。主な増加要因は、歴史・文化のまちづくり基金において、</a:t>
          </a:r>
          <a:r>
            <a:rPr kumimoji="1" lang="en-US" altLang="ja-JP" sz="1100">
              <a:solidFill>
                <a:schemeClr val="dk1"/>
              </a:solidFill>
              <a:effectLst/>
              <a:latin typeface="+mn-ea"/>
              <a:ea typeface="+mn-ea"/>
              <a:cs typeface="+mn-cs"/>
            </a:rPr>
            <a:t>200</a:t>
          </a:r>
          <a:r>
            <a:rPr kumimoji="1" lang="ja-JP" altLang="ja-JP" sz="1100">
              <a:solidFill>
                <a:schemeClr val="dk1"/>
              </a:solidFill>
              <a:effectLst/>
              <a:latin typeface="+mn-ea"/>
              <a:ea typeface="+mn-ea"/>
              <a:cs typeface="+mn-cs"/>
            </a:rPr>
            <a:t>百万円の寄附</a:t>
          </a:r>
          <a:r>
            <a:rPr kumimoji="1" lang="ja-JP" altLang="en-US" sz="1100">
              <a:solidFill>
                <a:schemeClr val="dk1"/>
              </a:solidFill>
              <a:effectLst/>
              <a:latin typeface="+mn-ea"/>
              <a:ea typeface="+mn-ea"/>
              <a:cs typeface="+mn-cs"/>
            </a:rPr>
            <a:t>があったことによる増である。ふるさとつしま応援基金については、新規寄附額</a:t>
          </a:r>
          <a:r>
            <a:rPr kumimoji="1" lang="en-US" altLang="ja-JP" sz="1100">
              <a:solidFill>
                <a:schemeClr val="dk1"/>
              </a:solidFill>
              <a:effectLst/>
              <a:latin typeface="+mn-ea"/>
              <a:ea typeface="+mn-ea"/>
              <a:cs typeface="+mn-cs"/>
            </a:rPr>
            <a:t>158</a:t>
          </a:r>
          <a:r>
            <a:rPr kumimoji="1" lang="ja-JP" altLang="en-US" sz="1100">
              <a:solidFill>
                <a:schemeClr val="dk1"/>
              </a:solidFill>
              <a:effectLst/>
              <a:latin typeface="+mn-ea"/>
              <a:ea typeface="+mn-ea"/>
              <a:cs typeface="+mn-cs"/>
            </a:rPr>
            <a:t>百万円に対して取崩額</a:t>
          </a:r>
          <a:r>
            <a:rPr kumimoji="1" lang="en-US" altLang="ja-JP" sz="1100">
              <a:solidFill>
                <a:schemeClr val="dk1"/>
              </a:solidFill>
              <a:effectLst/>
              <a:latin typeface="+mn-ea"/>
              <a:ea typeface="+mn-ea"/>
              <a:cs typeface="+mn-cs"/>
            </a:rPr>
            <a:t>178</a:t>
          </a:r>
          <a:r>
            <a:rPr kumimoji="1" lang="ja-JP" altLang="en-US" sz="1100">
              <a:solidFill>
                <a:schemeClr val="dk1"/>
              </a:solidFill>
              <a:effectLst/>
              <a:latin typeface="+mn-ea"/>
              <a:ea typeface="+mn-ea"/>
              <a:cs typeface="+mn-cs"/>
            </a:rPr>
            <a:t>百万円となっており、差額</a:t>
          </a:r>
          <a:r>
            <a:rPr kumimoji="1" lang="en-US" altLang="ja-JP" sz="1100">
              <a:solidFill>
                <a:schemeClr val="dk1"/>
              </a:solidFill>
              <a:effectLst/>
              <a:latin typeface="+mn-ea"/>
              <a:ea typeface="+mn-ea"/>
              <a:cs typeface="+mn-cs"/>
            </a:rPr>
            <a:t>20</a:t>
          </a:r>
          <a:r>
            <a:rPr kumimoji="1" lang="ja-JP" altLang="en-US" sz="1100">
              <a:solidFill>
                <a:schemeClr val="dk1"/>
              </a:solidFill>
              <a:effectLst/>
              <a:latin typeface="+mn-ea"/>
              <a:ea typeface="+mn-ea"/>
              <a:cs typeface="+mn-cs"/>
            </a:rPr>
            <a:t>百万円が減となっている。その他の基金については、大きな増減はない。</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ふるさとつしま応援基金については返礼品の基準等に配慮しつつ、市外に向けて最大限アピールをし、寄附額の増加に努める。その他基金については大きな積立の予定はないため適切な運用に努める。</a:t>
          </a:r>
          <a:endParaRPr lang="ja-JP" altLang="ja-JP">
            <a:effectLst/>
            <a:latin typeface="+mn-ea"/>
            <a:ea typeface="+mn-ea"/>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（増減理由）</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令和</a:t>
          </a:r>
          <a:r>
            <a:rPr kumimoji="1" lang="ja-JP" altLang="en-US" sz="1100">
              <a:solidFill>
                <a:schemeClr val="dk1"/>
              </a:solidFill>
              <a:effectLst/>
              <a:latin typeface="+mn-ea"/>
              <a:ea typeface="+mn-ea"/>
              <a:cs typeface="+mn-cs"/>
            </a:rPr>
            <a:t>３</a:t>
          </a:r>
          <a:r>
            <a:rPr kumimoji="1" lang="ja-JP" altLang="ja-JP" sz="1100">
              <a:solidFill>
                <a:schemeClr val="dk1"/>
              </a:solidFill>
              <a:effectLst/>
              <a:latin typeface="+mn-ea"/>
              <a:ea typeface="+mn-ea"/>
              <a:cs typeface="+mn-cs"/>
            </a:rPr>
            <a:t>年度当初予算では</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財源不足分として</a:t>
          </a:r>
          <a:r>
            <a:rPr kumimoji="1" lang="en-US" altLang="ja-JP" sz="1100">
              <a:solidFill>
                <a:schemeClr val="dk1"/>
              </a:solidFill>
              <a:effectLst/>
              <a:latin typeface="+mn-ea"/>
              <a:ea typeface="+mn-ea"/>
              <a:cs typeface="+mn-cs"/>
            </a:rPr>
            <a:t>900</a:t>
          </a:r>
          <a:r>
            <a:rPr kumimoji="1" lang="ja-JP" altLang="ja-JP" sz="1100">
              <a:solidFill>
                <a:schemeClr val="dk1"/>
              </a:solidFill>
              <a:effectLst/>
              <a:latin typeface="+mn-ea"/>
              <a:ea typeface="+mn-ea"/>
              <a:cs typeface="+mn-cs"/>
            </a:rPr>
            <a:t>百万円の繰</a:t>
          </a:r>
          <a:r>
            <a:rPr kumimoji="1" lang="ja-JP" altLang="en-US" sz="1100">
              <a:solidFill>
                <a:schemeClr val="dk1"/>
              </a:solidFill>
              <a:effectLst/>
              <a:latin typeface="+mn-ea"/>
              <a:ea typeface="+mn-ea"/>
              <a:cs typeface="+mn-cs"/>
            </a:rPr>
            <a:t>り</a:t>
          </a:r>
          <a:r>
            <a:rPr kumimoji="1" lang="ja-JP" altLang="ja-JP" sz="1100">
              <a:solidFill>
                <a:schemeClr val="dk1"/>
              </a:solidFill>
              <a:effectLst/>
              <a:latin typeface="+mn-ea"/>
              <a:ea typeface="+mn-ea"/>
              <a:cs typeface="+mn-cs"/>
            </a:rPr>
            <a:t>入</a:t>
          </a:r>
          <a:r>
            <a:rPr kumimoji="1" lang="ja-JP" altLang="en-US" sz="1100">
              <a:solidFill>
                <a:schemeClr val="dk1"/>
              </a:solidFill>
              <a:effectLst/>
              <a:latin typeface="+mn-ea"/>
              <a:ea typeface="+mn-ea"/>
              <a:cs typeface="+mn-cs"/>
            </a:rPr>
            <a:t>れ</a:t>
          </a:r>
          <a:r>
            <a:rPr kumimoji="1" lang="ja-JP" altLang="ja-JP" sz="1100">
              <a:solidFill>
                <a:schemeClr val="dk1"/>
              </a:solidFill>
              <a:effectLst/>
              <a:latin typeface="+mn-ea"/>
              <a:ea typeface="+mn-ea"/>
              <a:cs typeface="+mn-cs"/>
            </a:rPr>
            <a:t>を</a:t>
          </a:r>
          <a:r>
            <a:rPr kumimoji="1" lang="ja-JP" altLang="en-US" sz="1100">
              <a:solidFill>
                <a:schemeClr val="dk1"/>
              </a:solidFill>
              <a:effectLst/>
              <a:latin typeface="+mn-ea"/>
              <a:ea typeface="+mn-ea"/>
              <a:cs typeface="+mn-cs"/>
            </a:rPr>
            <a:t>予算</a:t>
          </a:r>
          <a:r>
            <a:rPr kumimoji="1" lang="ja-JP" altLang="ja-JP" sz="1100">
              <a:solidFill>
                <a:schemeClr val="dk1"/>
              </a:solidFill>
              <a:effectLst/>
              <a:latin typeface="+mn-ea"/>
              <a:ea typeface="+mn-ea"/>
              <a:cs typeface="+mn-cs"/>
            </a:rPr>
            <a:t>計上していたが、繰越金の確定や、</a:t>
          </a:r>
          <a:r>
            <a:rPr kumimoji="1" lang="ja-JP" altLang="en-US" sz="1100">
              <a:solidFill>
                <a:schemeClr val="dk1"/>
              </a:solidFill>
              <a:effectLst/>
              <a:latin typeface="+mn-ea"/>
              <a:ea typeface="+mn-ea"/>
              <a:cs typeface="+mn-cs"/>
            </a:rPr>
            <a:t>経費の節減等により当初予算で計上していた</a:t>
          </a:r>
          <a:r>
            <a:rPr kumimoji="1" lang="ja-JP" altLang="ja-JP" sz="1100">
              <a:solidFill>
                <a:schemeClr val="dk1"/>
              </a:solidFill>
              <a:effectLst/>
              <a:latin typeface="+mn-ea"/>
              <a:ea typeface="+mn-ea"/>
              <a:cs typeface="+mn-cs"/>
            </a:rPr>
            <a:t>繰入</a:t>
          </a:r>
          <a:r>
            <a:rPr kumimoji="1" lang="ja-JP" altLang="en-US" sz="1100">
              <a:solidFill>
                <a:schemeClr val="dk1"/>
              </a:solidFill>
              <a:effectLst/>
              <a:latin typeface="+mn-ea"/>
              <a:ea typeface="+mn-ea"/>
              <a:cs typeface="+mn-cs"/>
            </a:rPr>
            <a:t>金</a:t>
          </a:r>
          <a:r>
            <a:rPr kumimoji="1" lang="ja-JP" altLang="ja-JP" sz="1100">
              <a:solidFill>
                <a:schemeClr val="dk1"/>
              </a:solidFill>
              <a:effectLst/>
              <a:latin typeface="+mn-ea"/>
              <a:ea typeface="+mn-ea"/>
              <a:cs typeface="+mn-cs"/>
            </a:rPr>
            <a:t>予算</a:t>
          </a:r>
          <a:r>
            <a:rPr kumimoji="1" lang="ja-JP" altLang="en-US" sz="1100">
              <a:solidFill>
                <a:schemeClr val="dk1"/>
              </a:solidFill>
              <a:effectLst/>
              <a:latin typeface="+mn-ea"/>
              <a:ea typeface="+mn-ea"/>
              <a:cs typeface="+mn-cs"/>
            </a:rPr>
            <a:t>については０円となった。積立金として令和３年度３月補正予算において</a:t>
          </a:r>
          <a:r>
            <a:rPr kumimoji="1" lang="en-US" altLang="ja-JP" sz="1100">
              <a:solidFill>
                <a:schemeClr val="dk1"/>
              </a:solidFill>
              <a:effectLst/>
              <a:latin typeface="+mn-ea"/>
              <a:ea typeface="+mn-ea"/>
              <a:cs typeface="+mn-cs"/>
            </a:rPr>
            <a:t>1,523</a:t>
          </a:r>
          <a:r>
            <a:rPr kumimoji="1" lang="ja-JP" altLang="en-US" sz="1100">
              <a:solidFill>
                <a:schemeClr val="dk1"/>
              </a:solidFill>
              <a:effectLst/>
              <a:latin typeface="+mn-ea"/>
              <a:ea typeface="+mn-ea"/>
              <a:cs typeface="+mn-cs"/>
            </a:rPr>
            <a:t>百万円を予算計上し積み立てたため、財政調整基金は増となった。</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財政調整基金については、災害等の緊急的対応を踏まえ、標準財政規模（約</a:t>
          </a:r>
          <a:r>
            <a:rPr kumimoji="1" lang="en-US" altLang="ja-JP" sz="1100">
              <a:solidFill>
                <a:schemeClr val="dk1"/>
              </a:solidFill>
              <a:effectLst/>
              <a:latin typeface="+mn-ea"/>
              <a:ea typeface="+mn-ea"/>
              <a:cs typeface="+mn-cs"/>
            </a:rPr>
            <a:t>130</a:t>
          </a:r>
          <a:r>
            <a:rPr kumimoji="1" lang="ja-JP" altLang="ja-JP" sz="1100">
              <a:solidFill>
                <a:schemeClr val="dk1"/>
              </a:solidFill>
              <a:effectLst/>
              <a:latin typeface="+mn-ea"/>
              <a:ea typeface="+mn-ea"/>
              <a:cs typeface="+mn-cs"/>
            </a:rPr>
            <a:t>億円）の</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％を確保する必要があると考えており、残高</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億円程度を目標額としていた。しかし、少子高齢化、公共施設等の老朽化対応等により、市の財政需要が高まっていくことが見込まれ、また、津島市民病院においては、新型コロナウイルス感染症の影響がある中、見通しが立てにくい状況にあり、今後も、</a:t>
          </a:r>
          <a:r>
            <a:rPr kumimoji="1" lang="ja-JP" altLang="en-US" sz="1100">
              <a:solidFill>
                <a:schemeClr val="dk1"/>
              </a:solidFill>
              <a:effectLst/>
              <a:latin typeface="+mn-ea"/>
              <a:ea typeface="+mn-ea"/>
              <a:cs typeface="+mn-cs"/>
            </a:rPr>
            <a:t>状況に応じて、</a:t>
          </a:r>
          <a:r>
            <a:rPr kumimoji="1" lang="ja-JP" altLang="ja-JP" sz="1100">
              <a:solidFill>
                <a:schemeClr val="dk1"/>
              </a:solidFill>
              <a:effectLst/>
              <a:latin typeface="+mn-ea"/>
              <a:ea typeface="+mn-ea"/>
              <a:cs typeface="+mn-cs"/>
            </a:rPr>
            <a:t>病院が安定した経営を続けていけるように支援していく必要があると考えている。社会情勢の変化や制度改正等による歳出増加要因も考慮しつつ、あらゆる事業を選択と集中の視点で見直し、経費の削減、収入の増加策に取り組み、安定した行財政運営を行えるように財政調整基金の残高を確保していく。</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ea"/>
              <a:ea typeface="+mn-ea"/>
              <a:cs typeface="+mn-cs"/>
            </a:rPr>
            <a:t>（増減理由）</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令和３年度</a:t>
          </a:r>
          <a:r>
            <a:rPr kumimoji="1" lang="en-US" altLang="ja-JP" sz="1200">
              <a:solidFill>
                <a:schemeClr val="dk1"/>
              </a:solidFill>
              <a:effectLst/>
              <a:latin typeface="+mn-ea"/>
              <a:ea typeface="+mn-ea"/>
              <a:cs typeface="+mn-cs"/>
            </a:rPr>
            <a:t>12</a:t>
          </a:r>
          <a:r>
            <a:rPr kumimoji="1" lang="ja-JP" altLang="en-US" sz="1200">
              <a:solidFill>
                <a:schemeClr val="dk1"/>
              </a:solidFill>
              <a:effectLst/>
              <a:latin typeface="+mn-ea"/>
              <a:ea typeface="+mn-ea"/>
              <a:cs typeface="+mn-cs"/>
            </a:rPr>
            <a:t>月に追加交付された普通交付税のうち、臨時財政対策債償還基金費分</a:t>
          </a:r>
          <a:r>
            <a:rPr kumimoji="1" lang="en-US" altLang="ja-JP" sz="1200">
              <a:solidFill>
                <a:schemeClr val="dk1"/>
              </a:solidFill>
              <a:effectLst/>
              <a:latin typeface="+mn-ea"/>
              <a:ea typeface="+mn-ea"/>
              <a:cs typeface="+mn-cs"/>
            </a:rPr>
            <a:t>321</a:t>
          </a:r>
          <a:r>
            <a:rPr kumimoji="1" lang="ja-JP" altLang="en-US" sz="1200">
              <a:solidFill>
                <a:schemeClr val="dk1"/>
              </a:solidFill>
              <a:effectLst/>
              <a:latin typeface="+mn-ea"/>
              <a:ea typeface="+mn-ea"/>
              <a:cs typeface="+mn-cs"/>
            </a:rPr>
            <a:t>百万円を全額積み立てたことによる増である。</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（今後の方針）</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今後、令和３年度発行の臨時財政対策債の償還（</a:t>
          </a:r>
          <a:r>
            <a:rPr kumimoji="1" lang="ja-JP" altLang="ja-JP" sz="1100">
              <a:solidFill>
                <a:schemeClr val="dk1"/>
              </a:solidFill>
              <a:effectLst/>
              <a:latin typeface="+mn-lt"/>
              <a:ea typeface="+mn-ea"/>
              <a:cs typeface="+mn-cs"/>
            </a:rPr>
            <a:t>令和７年度償還開始</a:t>
          </a:r>
          <a:r>
            <a:rPr kumimoji="1" lang="ja-JP" altLang="en-US" sz="1100">
              <a:solidFill>
                <a:schemeClr val="dk1"/>
              </a:solidFill>
              <a:effectLst/>
              <a:latin typeface="+mn-lt"/>
              <a:ea typeface="+mn-ea"/>
              <a:cs typeface="+mn-cs"/>
            </a:rPr>
            <a:t>）</a:t>
          </a:r>
          <a:r>
            <a:rPr kumimoji="1" lang="ja-JP" altLang="en-US" sz="1200">
              <a:solidFill>
                <a:schemeClr val="dk1"/>
              </a:solidFill>
              <a:effectLst/>
              <a:latin typeface="+mn-ea"/>
              <a:ea typeface="+mn-ea"/>
              <a:cs typeface="+mn-cs"/>
            </a:rPr>
            <a:t>に使用していく。</a:t>
          </a:r>
          <a:endParaRPr kumimoji="1" lang="en-US" altLang="ja-JP" sz="1200">
            <a:solidFill>
              <a:schemeClr val="dk1"/>
            </a:solidFill>
            <a:effectLst/>
            <a:latin typeface="+mn-ea"/>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60,977
59,244
25.09
25,992,314
24,942,098
1,007,359
14,068,150
17,328,398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類似団体と比較してやや高い水準となっている。当市では近年、大規模な投資的事業や除却を行っていないため、有形固定資産減価償却率は昨年度に引き続き緩やかに上昇している。今後は、</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月に</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改訂</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した「津島市公共施設等総合管理計画」に基づき、施設の集約化・複合化や除却に取り組んでいく。</a:t>
          </a:r>
          <a:endPar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90964</xdr:rowOff>
    </xdr:from>
    <xdr:to>
      <xdr:col>15</xdr:col>
      <xdr:colOff>187325</xdr:colOff>
      <xdr:row>31</xdr:row>
      <xdr:rowOff>21114</xdr:rowOff>
    </xdr:to>
    <xdr:sp macro="" textlink="">
      <xdr:nvSpPr>
        <xdr:cNvPr id="77" name="フローチャート: 判断 76"/>
        <xdr:cNvSpPr/>
      </xdr:nvSpPr>
      <xdr:spPr>
        <a:xfrm>
          <a:off x="3238500" y="60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78" name="フローチャート: 判断 77"/>
        <xdr:cNvSpPr/>
      </xdr:nvSpPr>
      <xdr:spPr>
        <a:xfrm>
          <a:off x="2476500" y="597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9" name="フローチャート: 判断 78"/>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78740</xdr:rowOff>
    </xdr:from>
    <xdr:to>
      <xdr:col>23</xdr:col>
      <xdr:colOff>136525</xdr:colOff>
      <xdr:row>32</xdr:row>
      <xdr:rowOff>8890</xdr:rowOff>
    </xdr:to>
    <xdr:sp macro="" textlink="">
      <xdr:nvSpPr>
        <xdr:cNvPr id="85" name="楕円 84"/>
        <xdr:cNvSpPr/>
      </xdr:nvSpPr>
      <xdr:spPr>
        <a:xfrm>
          <a:off x="47117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57167</xdr:rowOff>
    </xdr:from>
    <xdr:ext cx="405111" cy="259045"/>
    <xdr:sp macro="" textlink="">
      <xdr:nvSpPr>
        <xdr:cNvPr id="86" name="有形固定資産減価償却率該当値テキスト"/>
        <xdr:cNvSpPr txBox="1"/>
      </xdr:nvSpPr>
      <xdr:spPr>
        <a:xfrm>
          <a:off x="4813300" y="614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35560</xdr:rowOff>
    </xdr:from>
    <xdr:to>
      <xdr:col>19</xdr:col>
      <xdr:colOff>187325</xdr:colOff>
      <xdr:row>31</xdr:row>
      <xdr:rowOff>137160</xdr:rowOff>
    </xdr:to>
    <xdr:sp macro="" textlink="">
      <xdr:nvSpPr>
        <xdr:cNvPr id="87" name="楕円 86"/>
        <xdr:cNvSpPr/>
      </xdr:nvSpPr>
      <xdr:spPr>
        <a:xfrm>
          <a:off x="4000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86360</xdr:rowOff>
    </xdr:from>
    <xdr:to>
      <xdr:col>23</xdr:col>
      <xdr:colOff>85725</xdr:colOff>
      <xdr:row>31</xdr:row>
      <xdr:rowOff>129540</xdr:rowOff>
    </xdr:to>
    <xdr:cxnSp macro="">
      <xdr:nvCxnSpPr>
        <xdr:cNvPr id="88" name="直線コネクタ 87"/>
        <xdr:cNvCxnSpPr/>
      </xdr:nvCxnSpPr>
      <xdr:spPr>
        <a:xfrm>
          <a:off x="4051300" y="617283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166529</xdr:rowOff>
    </xdr:from>
    <xdr:to>
      <xdr:col>15</xdr:col>
      <xdr:colOff>187325</xdr:colOff>
      <xdr:row>31</xdr:row>
      <xdr:rowOff>96679</xdr:rowOff>
    </xdr:to>
    <xdr:sp macro="" textlink="">
      <xdr:nvSpPr>
        <xdr:cNvPr id="89" name="楕円 88"/>
        <xdr:cNvSpPr/>
      </xdr:nvSpPr>
      <xdr:spPr>
        <a:xfrm>
          <a:off x="3238500" y="60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45879</xdr:rowOff>
    </xdr:from>
    <xdr:to>
      <xdr:col>19</xdr:col>
      <xdr:colOff>136525</xdr:colOff>
      <xdr:row>31</xdr:row>
      <xdr:rowOff>86360</xdr:rowOff>
    </xdr:to>
    <xdr:cxnSp macro="">
      <xdr:nvCxnSpPr>
        <xdr:cNvPr id="90" name="直線コネクタ 89"/>
        <xdr:cNvCxnSpPr/>
      </xdr:nvCxnSpPr>
      <xdr:spPr>
        <a:xfrm>
          <a:off x="3289300" y="6132354"/>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131445</xdr:rowOff>
    </xdr:from>
    <xdr:to>
      <xdr:col>11</xdr:col>
      <xdr:colOff>187325</xdr:colOff>
      <xdr:row>31</xdr:row>
      <xdr:rowOff>61595</xdr:rowOff>
    </xdr:to>
    <xdr:sp macro="" textlink="">
      <xdr:nvSpPr>
        <xdr:cNvPr id="91" name="楕円 90"/>
        <xdr:cNvSpPr/>
      </xdr:nvSpPr>
      <xdr:spPr>
        <a:xfrm>
          <a:off x="2476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10795</xdr:rowOff>
    </xdr:from>
    <xdr:to>
      <xdr:col>15</xdr:col>
      <xdr:colOff>136525</xdr:colOff>
      <xdr:row>31</xdr:row>
      <xdr:rowOff>45879</xdr:rowOff>
    </xdr:to>
    <xdr:cxnSp macro="">
      <xdr:nvCxnSpPr>
        <xdr:cNvPr id="92" name="直線コネクタ 91"/>
        <xdr:cNvCxnSpPr/>
      </xdr:nvCxnSpPr>
      <xdr:spPr>
        <a:xfrm>
          <a:off x="2527300" y="6097270"/>
          <a:ext cx="7620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88265</xdr:rowOff>
    </xdr:from>
    <xdr:to>
      <xdr:col>7</xdr:col>
      <xdr:colOff>187325</xdr:colOff>
      <xdr:row>31</xdr:row>
      <xdr:rowOff>18415</xdr:rowOff>
    </xdr:to>
    <xdr:sp macro="" textlink="">
      <xdr:nvSpPr>
        <xdr:cNvPr id="93" name="楕円 92"/>
        <xdr:cNvSpPr/>
      </xdr:nvSpPr>
      <xdr:spPr>
        <a:xfrm>
          <a:off x="1714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139065</xdr:rowOff>
    </xdr:from>
    <xdr:to>
      <xdr:col>11</xdr:col>
      <xdr:colOff>136525</xdr:colOff>
      <xdr:row>31</xdr:row>
      <xdr:rowOff>10795</xdr:rowOff>
    </xdr:to>
    <xdr:cxnSp macro="">
      <xdr:nvCxnSpPr>
        <xdr:cNvPr id="94" name="直線コネクタ 93"/>
        <xdr:cNvCxnSpPr/>
      </xdr:nvCxnSpPr>
      <xdr:spPr>
        <a:xfrm>
          <a:off x="1765300" y="605409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95" name="n_1aveValue有形固定資産減価償却率"/>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37641</xdr:rowOff>
    </xdr:from>
    <xdr:ext cx="405111" cy="259045"/>
    <xdr:sp macro="" textlink="">
      <xdr:nvSpPr>
        <xdr:cNvPr id="96" name="n_2aveValue有形固定資産減価償却率"/>
        <xdr:cNvSpPr txBox="1"/>
      </xdr:nvSpPr>
      <xdr:spPr>
        <a:xfrm>
          <a:off x="3086744" y="578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5256</xdr:rowOff>
    </xdr:from>
    <xdr:ext cx="405111" cy="259045"/>
    <xdr:sp macro="" textlink="">
      <xdr:nvSpPr>
        <xdr:cNvPr id="97" name="n_3aveValue有形固定資産減価償却率"/>
        <xdr:cNvSpPr txBox="1"/>
      </xdr:nvSpPr>
      <xdr:spPr>
        <a:xfrm>
          <a:off x="2324744" y="5748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8"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128287</xdr:rowOff>
    </xdr:from>
    <xdr:ext cx="405111" cy="259045"/>
    <xdr:sp macro="" textlink="">
      <xdr:nvSpPr>
        <xdr:cNvPr id="99" name="n_1mainValue有形固定資産減価償却率"/>
        <xdr:cNvSpPr txBox="1"/>
      </xdr:nvSpPr>
      <xdr:spPr>
        <a:xfrm>
          <a:off x="383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87806</xdr:rowOff>
    </xdr:from>
    <xdr:ext cx="405111" cy="259045"/>
    <xdr:sp macro="" textlink="">
      <xdr:nvSpPr>
        <xdr:cNvPr id="100" name="n_2mainValue有形固定資産減価償却率"/>
        <xdr:cNvSpPr txBox="1"/>
      </xdr:nvSpPr>
      <xdr:spPr>
        <a:xfrm>
          <a:off x="3086744" y="617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101" name="n_3mainValue有形固定資産減価償却率"/>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9542</xdr:rowOff>
    </xdr:from>
    <xdr:ext cx="405111" cy="259045"/>
    <xdr:sp macro="" textlink="">
      <xdr:nvSpPr>
        <xdr:cNvPr id="102" name="n_4mainValue有形固定資産減価償却率"/>
        <xdr:cNvSpPr txBox="1"/>
      </xdr:nvSpPr>
      <xdr:spPr>
        <a:xfrm>
          <a:off x="1562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類似団体と</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同水準である</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が、県平均と比べると</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やや</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高めとなっている。</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前年度からの減少の</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主な要因として</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は</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財政調整基金を</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1,523,182</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千円、減債基金を</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321,067</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千円積み立てたこと等により充当可能財源が増となったこと</a:t>
          </a:r>
          <a:r>
            <a:rPr kumimoji="1" lang="ja-JP" altLang="ja-JP"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が考えられる。</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今後は</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老朽化した施設の更新等により、地方債残高も増加することが見込まれるため、施設の在り方等をよく検討</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するとともに</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、交付税措置のない起債発行の抑制等をし、地方債</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残</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高の抑制に努めていく。</a:t>
          </a:r>
          <a:endPar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8" name="債務償還比率平均値テキスト"/>
        <xdr:cNvSpPr txBox="1"/>
      </xdr:nvSpPr>
      <xdr:spPr>
        <a:xfrm>
          <a:off x="14846300" y="5763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0" name="フローチャート: 判断 139"/>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1" name="フローチャート: 判断 140"/>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2" name="フローチャート: 判断 141"/>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3" name="フローチャート: 判断 142"/>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1134</xdr:rowOff>
    </xdr:from>
    <xdr:to>
      <xdr:col>76</xdr:col>
      <xdr:colOff>73025</xdr:colOff>
      <xdr:row>30</xdr:row>
      <xdr:rowOff>102734</xdr:rowOff>
    </xdr:to>
    <xdr:sp macro="" textlink="">
      <xdr:nvSpPr>
        <xdr:cNvPr id="149" name="楕円 148"/>
        <xdr:cNvSpPr/>
      </xdr:nvSpPr>
      <xdr:spPr>
        <a:xfrm>
          <a:off x="14744700" y="591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151011</xdr:rowOff>
    </xdr:from>
    <xdr:ext cx="469744" cy="259045"/>
    <xdr:sp macro="" textlink="">
      <xdr:nvSpPr>
        <xdr:cNvPr id="150" name="債務償還比率該当値テキスト"/>
        <xdr:cNvSpPr txBox="1"/>
      </xdr:nvSpPr>
      <xdr:spPr>
        <a:xfrm>
          <a:off x="14846300" y="589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12119</xdr:rowOff>
    </xdr:from>
    <xdr:to>
      <xdr:col>72</xdr:col>
      <xdr:colOff>123825</xdr:colOff>
      <xdr:row>31</xdr:row>
      <xdr:rowOff>113719</xdr:rowOff>
    </xdr:to>
    <xdr:sp macro="" textlink="">
      <xdr:nvSpPr>
        <xdr:cNvPr id="151" name="楕円 150"/>
        <xdr:cNvSpPr/>
      </xdr:nvSpPr>
      <xdr:spPr>
        <a:xfrm>
          <a:off x="14033500" y="60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51934</xdr:rowOff>
    </xdr:from>
    <xdr:to>
      <xdr:col>76</xdr:col>
      <xdr:colOff>22225</xdr:colOff>
      <xdr:row>31</xdr:row>
      <xdr:rowOff>62919</xdr:rowOff>
    </xdr:to>
    <xdr:cxnSp macro="">
      <xdr:nvCxnSpPr>
        <xdr:cNvPr id="152" name="直線コネクタ 151"/>
        <xdr:cNvCxnSpPr/>
      </xdr:nvCxnSpPr>
      <xdr:spPr>
        <a:xfrm flipV="1">
          <a:off x="14084300" y="5966959"/>
          <a:ext cx="711200" cy="18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100484</xdr:rowOff>
    </xdr:from>
    <xdr:to>
      <xdr:col>68</xdr:col>
      <xdr:colOff>123825</xdr:colOff>
      <xdr:row>32</xdr:row>
      <xdr:rowOff>30634</xdr:rowOff>
    </xdr:to>
    <xdr:sp macro="" textlink="">
      <xdr:nvSpPr>
        <xdr:cNvPr id="153" name="楕円 152"/>
        <xdr:cNvSpPr/>
      </xdr:nvSpPr>
      <xdr:spPr>
        <a:xfrm>
          <a:off x="13271500" y="618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62919</xdr:rowOff>
    </xdr:from>
    <xdr:to>
      <xdr:col>72</xdr:col>
      <xdr:colOff>73025</xdr:colOff>
      <xdr:row>31</xdr:row>
      <xdr:rowOff>151284</xdr:rowOff>
    </xdr:to>
    <xdr:cxnSp macro="">
      <xdr:nvCxnSpPr>
        <xdr:cNvPr id="154" name="直線コネクタ 153"/>
        <xdr:cNvCxnSpPr/>
      </xdr:nvCxnSpPr>
      <xdr:spPr>
        <a:xfrm flipV="1">
          <a:off x="13322300" y="6149394"/>
          <a:ext cx="762000" cy="8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67056</xdr:rowOff>
    </xdr:from>
    <xdr:to>
      <xdr:col>64</xdr:col>
      <xdr:colOff>123825</xdr:colOff>
      <xdr:row>32</xdr:row>
      <xdr:rowOff>168656</xdr:rowOff>
    </xdr:to>
    <xdr:sp macro="" textlink="">
      <xdr:nvSpPr>
        <xdr:cNvPr id="155" name="楕円 154"/>
        <xdr:cNvSpPr/>
      </xdr:nvSpPr>
      <xdr:spPr>
        <a:xfrm>
          <a:off x="12509500" y="63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151284</xdr:rowOff>
    </xdr:from>
    <xdr:to>
      <xdr:col>68</xdr:col>
      <xdr:colOff>73025</xdr:colOff>
      <xdr:row>32</xdr:row>
      <xdr:rowOff>117856</xdr:rowOff>
    </xdr:to>
    <xdr:cxnSp macro="">
      <xdr:nvCxnSpPr>
        <xdr:cNvPr id="156" name="直線コネクタ 155"/>
        <xdr:cNvCxnSpPr/>
      </xdr:nvCxnSpPr>
      <xdr:spPr>
        <a:xfrm flipV="1">
          <a:off x="12560300" y="6237759"/>
          <a:ext cx="762000" cy="13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29119</xdr:rowOff>
    </xdr:from>
    <xdr:to>
      <xdr:col>60</xdr:col>
      <xdr:colOff>123825</xdr:colOff>
      <xdr:row>32</xdr:row>
      <xdr:rowOff>130719</xdr:rowOff>
    </xdr:to>
    <xdr:sp macro="" textlink="">
      <xdr:nvSpPr>
        <xdr:cNvPr id="157" name="楕円 156"/>
        <xdr:cNvSpPr/>
      </xdr:nvSpPr>
      <xdr:spPr>
        <a:xfrm>
          <a:off x="11747500" y="62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79919</xdr:rowOff>
    </xdr:from>
    <xdr:to>
      <xdr:col>64</xdr:col>
      <xdr:colOff>73025</xdr:colOff>
      <xdr:row>32</xdr:row>
      <xdr:rowOff>117856</xdr:rowOff>
    </xdr:to>
    <xdr:cxnSp macro="">
      <xdr:nvCxnSpPr>
        <xdr:cNvPr id="158" name="直線コネクタ 157"/>
        <xdr:cNvCxnSpPr/>
      </xdr:nvCxnSpPr>
      <xdr:spPr>
        <a:xfrm>
          <a:off x="11798300" y="6337844"/>
          <a:ext cx="762000" cy="3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59" name="n_1aveValue債務償還比率"/>
        <xdr:cNvSpPr txBox="1"/>
      </xdr:nvSpPr>
      <xdr:spPr>
        <a:xfrm>
          <a:off x="138367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60" name="n_2aveValue債務償還比率"/>
        <xdr:cNvSpPr txBox="1"/>
      </xdr:nvSpPr>
      <xdr:spPr>
        <a:xfrm>
          <a:off x="13087427" y="62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61" name="n_3aveValue債務償還比率"/>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62" name="n_4aveValue債務償還比率"/>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130246</xdr:rowOff>
    </xdr:from>
    <xdr:ext cx="469744" cy="259045"/>
    <xdr:sp macro="" textlink="">
      <xdr:nvSpPr>
        <xdr:cNvPr id="163" name="n_1mainValue債務償還比率"/>
        <xdr:cNvSpPr txBox="1"/>
      </xdr:nvSpPr>
      <xdr:spPr>
        <a:xfrm>
          <a:off x="13836727" y="587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47161</xdr:rowOff>
    </xdr:from>
    <xdr:ext cx="469744" cy="259045"/>
    <xdr:sp macro="" textlink="">
      <xdr:nvSpPr>
        <xdr:cNvPr id="164" name="n_2mainValue債務償還比率"/>
        <xdr:cNvSpPr txBox="1"/>
      </xdr:nvSpPr>
      <xdr:spPr>
        <a:xfrm>
          <a:off x="13087427" y="596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159783</xdr:rowOff>
    </xdr:from>
    <xdr:ext cx="469744" cy="259045"/>
    <xdr:sp macro="" textlink="">
      <xdr:nvSpPr>
        <xdr:cNvPr id="165" name="n_3mainValue債務償還比率"/>
        <xdr:cNvSpPr txBox="1"/>
      </xdr:nvSpPr>
      <xdr:spPr>
        <a:xfrm>
          <a:off x="12325427" y="641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121846</xdr:rowOff>
    </xdr:from>
    <xdr:ext cx="469744" cy="259045"/>
    <xdr:sp macro="" textlink="">
      <xdr:nvSpPr>
        <xdr:cNvPr id="166" name="n_4mainValue債務償還比率"/>
        <xdr:cNvSpPr txBox="1"/>
      </xdr:nvSpPr>
      <xdr:spPr>
        <a:xfrm>
          <a:off x="11563427" y="637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60,977
59,244
25.09
25,992,314
24,942,098
1,007,359
14,068,150
17,328,398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xdr:cNvSpPr txBox="1"/>
      </xdr:nvSpPr>
      <xdr:spPr>
        <a:xfrm>
          <a:off x="4673600" y="654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79284</xdr:rowOff>
    </xdr:from>
    <xdr:to>
      <xdr:col>15</xdr:col>
      <xdr:colOff>101600</xdr:colOff>
      <xdr:row>39</xdr:row>
      <xdr:rowOff>9434</xdr:rowOff>
    </xdr:to>
    <xdr:sp macro="" textlink="">
      <xdr:nvSpPr>
        <xdr:cNvPr id="66" name="フローチャート: 判断 65"/>
        <xdr:cNvSpPr/>
      </xdr:nvSpPr>
      <xdr:spPr>
        <a:xfrm>
          <a:off x="2857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7" name="フローチャート: 判断 66"/>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49893</xdr:rowOff>
    </xdr:from>
    <xdr:to>
      <xdr:col>24</xdr:col>
      <xdr:colOff>114300</xdr:colOff>
      <xdr:row>39</xdr:row>
      <xdr:rowOff>151493</xdr:rowOff>
    </xdr:to>
    <xdr:sp macro="" textlink="">
      <xdr:nvSpPr>
        <xdr:cNvPr id="74" name="楕円 73"/>
        <xdr:cNvSpPr/>
      </xdr:nvSpPr>
      <xdr:spPr>
        <a:xfrm>
          <a:off x="45847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28320</xdr:rowOff>
    </xdr:from>
    <xdr:ext cx="405111" cy="259045"/>
    <xdr:sp macro="" textlink="">
      <xdr:nvSpPr>
        <xdr:cNvPr id="75" name="【道路】&#10;有形固定資産減価償却率該当値テキスト"/>
        <xdr:cNvSpPr txBox="1"/>
      </xdr:nvSpPr>
      <xdr:spPr>
        <a:xfrm>
          <a:off x="4673600"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18869</xdr:rowOff>
    </xdr:from>
    <xdr:to>
      <xdr:col>20</xdr:col>
      <xdr:colOff>38100</xdr:colOff>
      <xdr:row>39</xdr:row>
      <xdr:rowOff>120469</xdr:rowOff>
    </xdr:to>
    <xdr:sp macro="" textlink="">
      <xdr:nvSpPr>
        <xdr:cNvPr id="76" name="楕円 75"/>
        <xdr:cNvSpPr/>
      </xdr:nvSpPr>
      <xdr:spPr>
        <a:xfrm>
          <a:off x="3746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69669</xdr:rowOff>
    </xdr:from>
    <xdr:to>
      <xdr:col>24</xdr:col>
      <xdr:colOff>63500</xdr:colOff>
      <xdr:row>39</xdr:row>
      <xdr:rowOff>100693</xdr:rowOff>
    </xdr:to>
    <xdr:cxnSp macro="">
      <xdr:nvCxnSpPr>
        <xdr:cNvPr id="77" name="直線コネクタ 76"/>
        <xdr:cNvCxnSpPr/>
      </xdr:nvCxnSpPr>
      <xdr:spPr>
        <a:xfrm>
          <a:off x="3797300" y="675621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157662</xdr:rowOff>
    </xdr:from>
    <xdr:to>
      <xdr:col>15</xdr:col>
      <xdr:colOff>101600</xdr:colOff>
      <xdr:row>39</xdr:row>
      <xdr:rowOff>87812</xdr:rowOff>
    </xdr:to>
    <xdr:sp macro="" textlink="">
      <xdr:nvSpPr>
        <xdr:cNvPr id="78" name="楕円 77"/>
        <xdr:cNvSpPr/>
      </xdr:nvSpPr>
      <xdr:spPr>
        <a:xfrm>
          <a:off x="2857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37012</xdr:rowOff>
    </xdr:from>
    <xdr:to>
      <xdr:col>19</xdr:col>
      <xdr:colOff>177800</xdr:colOff>
      <xdr:row>39</xdr:row>
      <xdr:rowOff>69669</xdr:rowOff>
    </xdr:to>
    <xdr:cxnSp macro="">
      <xdr:nvCxnSpPr>
        <xdr:cNvPr id="79" name="直線コネクタ 78"/>
        <xdr:cNvCxnSpPr/>
      </xdr:nvCxnSpPr>
      <xdr:spPr>
        <a:xfrm>
          <a:off x="2908300" y="67235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126637</xdr:rowOff>
    </xdr:from>
    <xdr:to>
      <xdr:col>10</xdr:col>
      <xdr:colOff>165100</xdr:colOff>
      <xdr:row>39</xdr:row>
      <xdr:rowOff>56787</xdr:rowOff>
    </xdr:to>
    <xdr:sp macro="" textlink="">
      <xdr:nvSpPr>
        <xdr:cNvPr id="80" name="楕円 79"/>
        <xdr:cNvSpPr/>
      </xdr:nvSpPr>
      <xdr:spPr>
        <a:xfrm>
          <a:off x="1968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5987</xdr:rowOff>
    </xdr:from>
    <xdr:to>
      <xdr:col>15</xdr:col>
      <xdr:colOff>50800</xdr:colOff>
      <xdr:row>39</xdr:row>
      <xdr:rowOff>37012</xdr:rowOff>
    </xdr:to>
    <xdr:cxnSp macro="">
      <xdr:nvCxnSpPr>
        <xdr:cNvPr id="81" name="直線コネクタ 80"/>
        <xdr:cNvCxnSpPr/>
      </xdr:nvCxnSpPr>
      <xdr:spPr>
        <a:xfrm>
          <a:off x="2019300" y="66925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97246</xdr:rowOff>
    </xdr:from>
    <xdr:to>
      <xdr:col>6</xdr:col>
      <xdr:colOff>38100</xdr:colOff>
      <xdr:row>39</xdr:row>
      <xdr:rowOff>27396</xdr:rowOff>
    </xdr:to>
    <xdr:sp macro="" textlink="">
      <xdr:nvSpPr>
        <xdr:cNvPr id="82" name="楕円 81"/>
        <xdr:cNvSpPr/>
      </xdr:nvSpPr>
      <xdr:spPr>
        <a:xfrm>
          <a:off x="1079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148046</xdr:rowOff>
    </xdr:from>
    <xdr:to>
      <xdr:col>10</xdr:col>
      <xdr:colOff>114300</xdr:colOff>
      <xdr:row>39</xdr:row>
      <xdr:rowOff>5987</xdr:rowOff>
    </xdr:to>
    <xdr:cxnSp macro="">
      <xdr:nvCxnSpPr>
        <xdr:cNvPr id="83" name="直線コネクタ 82"/>
        <xdr:cNvCxnSpPr/>
      </xdr:nvCxnSpPr>
      <xdr:spPr>
        <a:xfrm>
          <a:off x="1130300" y="66631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37391</xdr:rowOff>
    </xdr:from>
    <xdr:ext cx="405111" cy="259045"/>
    <xdr:sp macro="" textlink="">
      <xdr:nvSpPr>
        <xdr:cNvPr id="84" name="n_1aveValue【道路】&#10;有形固定資産減価償却率"/>
        <xdr:cNvSpPr txBox="1"/>
      </xdr:nvSpPr>
      <xdr:spPr>
        <a:xfrm>
          <a:off x="3582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25961</xdr:rowOff>
    </xdr:from>
    <xdr:ext cx="405111" cy="259045"/>
    <xdr:sp macro="" textlink="">
      <xdr:nvSpPr>
        <xdr:cNvPr id="85" name="n_2aveValue【道路】&#10;有形固定資産減価償却率"/>
        <xdr:cNvSpPr txBox="1"/>
      </xdr:nvSpPr>
      <xdr:spPr>
        <a:xfrm>
          <a:off x="2705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161488</xdr:rowOff>
    </xdr:from>
    <xdr:ext cx="405111" cy="259045"/>
    <xdr:sp macro="" textlink="">
      <xdr:nvSpPr>
        <xdr:cNvPr id="86" name="n_3aveValue【道路】&#10;有形固定資産減価償却率"/>
        <xdr:cNvSpPr txBox="1"/>
      </xdr:nvSpPr>
      <xdr:spPr>
        <a:xfrm>
          <a:off x="1816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7" name="n_4aveValue【道路】&#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111596</xdr:rowOff>
    </xdr:from>
    <xdr:ext cx="405111" cy="259045"/>
    <xdr:sp macro="" textlink="">
      <xdr:nvSpPr>
        <xdr:cNvPr id="88" name="n_1mainValue【道路】&#10;有形固定資産減価償却率"/>
        <xdr:cNvSpPr txBox="1"/>
      </xdr:nvSpPr>
      <xdr:spPr>
        <a:xfrm>
          <a:off x="35820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78939</xdr:rowOff>
    </xdr:from>
    <xdr:ext cx="405111" cy="259045"/>
    <xdr:sp macro="" textlink="">
      <xdr:nvSpPr>
        <xdr:cNvPr id="89" name="n_2mainValue【道路】&#10;有形固定資産減価償却率"/>
        <xdr:cNvSpPr txBox="1"/>
      </xdr:nvSpPr>
      <xdr:spPr>
        <a:xfrm>
          <a:off x="2705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47914</xdr:rowOff>
    </xdr:from>
    <xdr:ext cx="405111" cy="259045"/>
    <xdr:sp macro="" textlink="">
      <xdr:nvSpPr>
        <xdr:cNvPr id="90" name="n_3mainValue【道路】&#10;有形固定資産減価償却率"/>
        <xdr:cNvSpPr txBox="1"/>
      </xdr:nvSpPr>
      <xdr:spPr>
        <a:xfrm>
          <a:off x="1816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18523</xdr:rowOff>
    </xdr:from>
    <xdr:ext cx="405111" cy="259045"/>
    <xdr:sp macro="" textlink="">
      <xdr:nvSpPr>
        <xdr:cNvPr id="91" name="n_4mainValue【道路】&#10;有形固定資産減価償却率"/>
        <xdr:cNvSpPr txBox="1"/>
      </xdr:nvSpPr>
      <xdr:spPr>
        <a:xfrm>
          <a:off x="927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169228</xdr:rowOff>
    </xdr:from>
    <xdr:to>
      <xdr:col>50</xdr:col>
      <xdr:colOff>165100</xdr:colOff>
      <xdr:row>39</xdr:row>
      <xdr:rowOff>99378</xdr:rowOff>
    </xdr:to>
    <xdr:sp macro="" textlink="">
      <xdr:nvSpPr>
        <xdr:cNvPr id="122" name="フローチャート: 判断 121"/>
        <xdr:cNvSpPr/>
      </xdr:nvSpPr>
      <xdr:spPr>
        <a:xfrm>
          <a:off x="9588500" y="66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155016</xdr:rowOff>
    </xdr:from>
    <xdr:to>
      <xdr:col>46</xdr:col>
      <xdr:colOff>38100</xdr:colOff>
      <xdr:row>39</xdr:row>
      <xdr:rowOff>85166</xdr:rowOff>
    </xdr:to>
    <xdr:sp macro="" textlink="">
      <xdr:nvSpPr>
        <xdr:cNvPr id="123" name="フローチャート: 判断 122"/>
        <xdr:cNvSpPr/>
      </xdr:nvSpPr>
      <xdr:spPr>
        <a:xfrm>
          <a:off x="8699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161151</xdr:rowOff>
    </xdr:from>
    <xdr:to>
      <xdr:col>41</xdr:col>
      <xdr:colOff>101600</xdr:colOff>
      <xdr:row>39</xdr:row>
      <xdr:rowOff>91301</xdr:rowOff>
    </xdr:to>
    <xdr:sp macro="" textlink="">
      <xdr:nvSpPr>
        <xdr:cNvPr id="124" name="フローチャート: 判断 123"/>
        <xdr:cNvSpPr/>
      </xdr:nvSpPr>
      <xdr:spPr>
        <a:xfrm>
          <a:off x="7810500" y="667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75502</xdr:rowOff>
    </xdr:from>
    <xdr:to>
      <xdr:col>36</xdr:col>
      <xdr:colOff>165100</xdr:colOff>
      <xdr:row>39</xdr:row>
      <xdr:rowOff>5652</xdr:rowOff>
    </xdr:to>
    <xdr:sp macro="" textlink="">
      <xdr:nvSpPr>
        <xdr:cNvPr id="125" name="フローチャート: 判断 124"/>
        <xdr:cNvSpPr/>
      </xdr:nvSpPr>
      <xdr:spPr>
        <a:xfrm>
          <a:off x="6921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60376</xdr:rowOff>
    </xdr:from>
    <xdr:to>
      <xdr:col>55</xdr:col>
      <xdr:colOff>50800</xdr:colOff>
      <xdr:row>40</xdr:row>
      <xdr:rowOff>161976</xdr:rowOff>
    </xdr:to>
    <xdr:sp macro="" textlink="">
      <xdr:nvSpPr>
        <xdr:cNvPr id="131" name="楕円 130"/>
        <xdr:cNvSpPr/>
      </xdr:nvSpPr>
      <xdr:spPr>
        <a:xfrm>
          <a:off x="10426700" y="69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38803</xdr:rowOff>
    </xdr:from>
    <xdr:ext cx="469744" cy="259045"/>
    <xdr:sp macro="" textlink="">
      <xdr:nvSpPr>
        <xdr:cNvPr id="132" name="【道路】&#10;一人当たり延長該当値テキスト"/>
        <xdr:cNvSpPr txBox="1"/>
      </xdr:nvSpPr>
      <xdr:spPr>
        <a:xfrm>
          <a:off x="10515600" y="689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64338</xdr:rowOff>
    </xdr:from>
    <xdr:to>
      <xdr:col>50</xdr:col>
      <xdr:colOff>165100</xdr:colOff>
      <xdr:row>40</xdr:row>
      <xdr:rowOff>165938</xdr:rowOff>
    </xdr:to>
    <xdr:sp macro="" textlink="">
      <xdr:nvSpPr>
        <xdr:cNvPr id="133" name="楕円 132"/>
        <xdr:cNvSpPr/>
      </xdr:nvSpPr>
      <xdr:spPr>
        <a:xfrm>
          <a:off x="9588500" y="692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111176</xdr:rowOff>
    </xdr:from>
    <xdr:to>
      <xdr:col>55</xdr:col>
      <xdr:colOff>0</xdr:colOff>
      <xdr:row>40</xdr:row>
      <xdr:rowOff>115138</xdr:rowOff>
    </xdr:to>
    <xdr:cxnSp macro="">
      <xdr:nvCxnSpPr>
        <xdr:cNvPr id="134" name="直線コネクタ 133"/>
        <xdr:cNvCxnSpPr/>
      </xdr:nvCxnSpPr>
      <xdr:spPr>
        <a:xfrm flipV="1">
          <a:off x="9639300" y="6969176"/>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68949</xdr:rowOff>
    </xdr:from>
    <xdr:to>
      <xdr:col>46</xdr:col>
      <xdr:colOff>38100</xdr:colOff>
      <xdr:row>40</xdr:row>
      <xdr:rowOff>170549</xdr:rowOff>
    </xdr:to>
    <xdr:sp macro="" textlink="">
      <xdr:nvSpPr>
        <xdr:cNvPr id="135" name="楕円 134"/>
        <xdr:cNvSpPr/>
      </xdr:nvSpPr>
      <xdr:spPr>
        <a:xfrm>
          <a:off x="8699500" y="69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115138</xdr:rowOff>
    </xdr:from>
    <xdr:to>
      <xdr:col>50</xdr:col>
      <xdr:colOff>114300</xdr:colOff>
      <xdr:row>40</xdr:row>
      <xdr:rowOff>119749</xdr:rowOff>
    </xdr:to>
    <xdr:cxnSp macro="">
      <xdr:nvCxnSpPr>
        <xdr:cNvPr id="136" name="直線コネクタ 135"/>
        <xdr:cNvCxnSpPr/>
      </xdr:nvCxnSpPr>
      <xdr:spPr>
        <a:xfrm flipV="1">
          <a:off x="8750300" y="6973138"/>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74130</xdr:rowOff>
    </xdr:from>
    <xdr:to>
      <xdr:col>41</xdr:col>
      <xdr:colOff>101600</xdr:colOff>
      <xdr:row>41</xdr:row>
      <xdr:rowOff>4280</xdr:rowOff>
    </xdr:to>
    <xdr:sp macro="" textlink="">
      <xdr:nvSpPr>
        <xdr:cNvPr id="137" name="楕円 136"/>
        <xdr:cNvSpPr/>
      </xdr:nvSpPr>
      <xdr:spPr>
        <a:xfrm>
          <a:off x="7810500" y="69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119749</xdr:rowOff>
    </xdr:from>
    <xdr:to>
      <xdr:col>45</xdr:col>
      <xdr:colOff>177800</xdr:colOff>
      <xdr:row>40</xdr:row>
      <xdr:rowOff>124930</xdr:rowOff>
    </xdr:to>
    <xdr:cxnSp macro="">
      <xdr:nvCxnSpPr>
        <xdr:cNvPr id="138" name="直線コネクタ 137"/>
        <xdr:cNvCxnSpPr/>
      </xdr:nvCxnSpPr>
      <xdr:spPr>
        <a:xfrm flipV="1">
          <a:off x="7861300" y="6977749"/>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80797</xdr:rowOff>
    </xdr:from>
    <xdr:to>
      <xdr:col>36</xdr:col>
      <xdr:colOff>165100</xdr:colOff>
      <xdr:row>41</xdr:row>
      <xdr:rowOff>10947</xdr:rowOff>
    </xdr:to>
    <xdr:sp macro="" textlink="">
      <xdr:nvSpPr>
        <xdr:cNvPr id="139" name="楕円 138"/>
        <xdr:cNvSpPr/>
      </xdr:nvSpPr>
      <xdr:spPr>
        <a:xfrm>
          <a:off x="6921500" y="69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124930</xdr:rowOff>
    </xdr:from>
    <xdr:to>
      <xdr:col>41</xdr:col>
      <xdr:colOff>50800</xdr:colOff>
      <xdr:row>40</xdr:row>
      <xdr:rowOff>131597</xdr:rowOff>
    </xdr:to>
    <xdr:cxnSp macro="">
      <xdr:nvCxnSpPr>
        <xdr:cNvPr id="140" name="直線コネクタ 139"/>
        <xdr:cNvCxnSpPr/>
      </xdr:nvCxnSpPr>
      <xdr:spPr>
        <a:xfrm flipV="1">
          <a:off x="6972300" y="6982930"/>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115905</xdr:rowOff>
    </xdr:from>
    <xdr:ext cx="534377" cy="259045"/>
    <xdr:sp macro="" textlink="">
      <xdr:nvSpPr>
        <xdr:cNvPr id="141" name="n_1aveValue【道路】&#10;一人当たり延長"/>
        <xdr:cNvSpPr txBox="1"/>
      </xdr:nvSpPr>
      <xdr:spPr>
        <a:xfrm>
          <a:off x="9359411" y="64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101693</xdr:rowOff>
    </xdr:from>
    <xdr:ext cx="534377" cy="259045"/>
    <xdr:sp macro="" textlink="">
      <xdr:nvSpPr>
        <xdr:cNvPr id="142" name="n_2aveValue【道路】&#10;一人当たり延長"/>
        <xdr:cNvSpPr txBox="1"/>
      </xdr:nvSpPr>
      <xdr:spPr>
        <a:xfrm>
          <a:off x="8483111" y="64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107827</xdr:rowOff>
    </xdr:from>
    <xdr:ext cx="534377" cy="259045"/>
    <xdr:sp macro="" textlink="">
      <xdr:nvSpPr>
        <xdr:cNvPr id="143" name="n_3aveValue【道路】&#10;一人当たり延長"/>
        <xdr:cNvSpPr txBox="1"/>
      </xdr:nvSpPr>
      <xdr:spPr>
        <a:xfrm>
          <a:off x="7594111" y="64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22179</xdr:rowOff>
    </xdr:from>
    <xdr:ext cx="534377" cy="259045"/>
    <xdr:sp macro="" textlink="">
      <xdr:nvSpPr>
        <xdr:cNvPr id="144" name="n_4aveValue【道路】&#10;一人当たり延長"/>
        <xdr:cNvSpPr txBox="1"/>
      </xdr:nvSpPr>
      <xdr:spPr>
        <a:xfrm>
          <a:off x="6705111"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157065</xdr:rowOff>
    </xdr:from>
    <xdr:ext cx="469744" cy="259045"/>
    <xdr:sp macro="" textlink="">
      <xdr:nvSpPr>
        <xdr:cNvPr id="145" name="n_1mainValue【道路】&#10;一人当たり延長"/>
        <xdr:cNvSpPr txBox="1"/>
      </xdr:nvSpPr>
      <xdr:spPr>
        <a:xfrm>
          <a:off x="9391727" y="701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161676</xdr:rowOff>
    </xdr:from>
    <xdr:ext cx="469744" cy="259045"/>
    <xdr:sp macro="" textlink="">
      <xdr:nvSpPr>
        <xdr:cNvPr id="146" name="n_2mainValue【道路】&#10;一人当たり延長"/>
        <xdr:cNvSpPr txBox="1"/>
      </xdr:nvSpPr>
      <xdr:spPr>
        <a:xfrm>
          <a:off x="8515427" y="701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166857</xdr:rowOff>
    </xdr:from>
    <xdr:ext cx="469744" cy="259045"/>
    <xdr:sp macro="" textlink="">
      <xdr:nvSpPr>
        <xdr:cNvPr id="147" name="n_3mainValue【道路】&#10;一人当たり延長"/>
        <xdr:cNvSpPr txBox="1"/>
      </xdr:nvSpPr>
      <xdr:spPr>
        <a:xfrm>
          <a:off x="7626427" y="702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2074</xdr:rowOff>
    </xdr:from>
    <xdr:ext cx="469744" cy="259045"/>
    <xdr:sp macro="" textlink="">
      <xdr:nvSpPr>
        <xdr:cNvPr id="148" name="n_4mainValue【道路】&#10;一人当たり延長"/>
        <xdr:cNvSpPr txBox="1"/>
      </xdr:nvSpPr>
      <xdr:spPr>
        <a:xfrm>
          <a:off x="6737427" y="703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3" name="フローチャート: 判断 182"/>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4" name="フローチャート: 判断 183"/>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153307</xdr:rowOff>
    </xdr:from>
    <xdr:to>
      <xdr:col>24</xdr:col>
      <xdr:colOff>114300</xdr:colOff>
      <xdr:row>61</xdr:row>
      <xdr:rowOff>83457</xdr:rowOff>
    </xdr:to>
    <xdr:sp macro="" textlink="">
      <xdr:nvSpPr>
        <xdr:cNvPr id="190" name="楕円 189"/>
        <xdr:cNvSpPr/>
      </xdr:nvSpPr>
      <xdr:spPr>
        <a:xfrm>
          <a:off x="45847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131734</xdr:rowOff>
    </xdr:from>
    <xdr:ext cx="405111" cy="259045"/>
    <xdr:sp macro="" textlink="">
      <xdr:nvSpPr>
        <xdr:cNvPr id="191" name="【橋りょう・トンネル】&#10;有形固定資産減価償却率該当値テキスト"/>
        <xdr:cNvSpPr txBox="1"/>
      </xdr:nvSpPr>
      <xdr:spPr>
        <a:xfrm>
          <a:off x="4673600"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127181</xdr:rowOff>
    </xdr:from>
    <xdr:to>
      <xdr:col>20</xdr:col>
      <xdr:colOff>38100</xdr:colOff>
      <xdr:row>61</xdr:row>
      <xdr:rowOff>57331</xdr:rowOff>
    </xdr:to>
    <xdr:sp macro="" textlink="">
      <xdr:nvSpPr>
        <xdr:cNvPr id="192" name="楕円 191"/>
        <xdr:cNvSpPr/>
      </xdr:nvSpPr>
      <xdr:spPr>
        <a:xfrm>
          <a:off x="3746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6531</xdr:rowOff>
    </xdr:from>
    <xdr:to>
      <xdr:col>24</xdr:col>
      <xdr:colOff>63500</xdr:colOff>
      <xdr:row>61</xdr:row>
      <xdr:rowOff>32657</xdr:rowOff>
    </xdr:to>
    <xdr:cxnSp macro="">
      <xdr:nvCxnSpPr>
        <xdr:cNvPr id="193" name="直線コネクタ 192"/>
        <xdr:cNvCxnSpPr/>
      </xdr:nvCxnSpPr>
      <xdr:spPr>
        <a:xfrm>
          <a:off x="3797300" y="1046498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99423</xdr:rowOff>
    </xdr:from>
    <xdr:to>
      <xdr:col>15</xdr:col>
      <xdr:colOff>101600</xdr:colOff>
      <xdr:row>61</xdr:row>
      <xdr:rowOff>29573</xdr:rowOff>
    </xdr:to>
    <xdr:sp macro="" textlink="">
      <xdr:nvSpPr>
        <xdr:cNvPr id="194" name="楕円 193"/>
        <xdr:cNvSpPr/>
      </xdr:nvSpPr>
      <xdr:spPr>
        <a:xfrm>
          <a:off x="2857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150223</xdr:rowOff>
    </xdr:from>
    <xdr:to>
      <xdr:col>19</xdr:col>
      <xdr:colOff>177800</xdr:colOff>
      <xdr:row>61</xdr:row>
      <xdr:rowOff>6531</xdr:rowOff>
    </xdr:to>
    <xdr:cxnSp macro="">
      <xdr:nvCxnSpPr>
        <xdr:cNvPr id="195" name="直線コネクタ 194"/>
        <xdr:cNvCxnSpPr/>
      </xdr:nvCxnSpPr>
      <xdr:spPr>
        <a:xfrm>
          <a:off x="2908300" y="104372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71665</xdr:rowOff>
    </xdr:from>
    <xdr:to>
      <xdr:col>10</xdr:col>
      <xdr:colOff>165100</xdr:colOff>
      <xdr:row>61</xdr:row>
      <xdr:rowOff>1815</xdr:rowOff>
    </xdr:to>
    <xdr:sp macro="" textlink="">
      <xdr:nvSpPr>
        <xdr:cNvPr id="196" name="楕円 195"/>
        <xdr:cNvSpPr/>
      </xdr:nvSpPr>
      <xdr:spPr>
        <a:xfrm>
          <a:off x="1968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122465</xdr:rowOff>
    </xdr:from>
    <xdr:to>
      <xdr:col>15</xdr:col>
      <xdr:colOff>50800</xdr:colOff>
      <xdr:row>60</xdr:row>
      <xdr:rowOff>150223</xdr:rowOff>
    </xdr:to>
    <xdr:cxnSp macro="">
      <xdr:nvCxnSpPr>
        <xdr:cNvPr id="197" name="直線コネクタ 196"/>
        <xdr:cNvCxnSpPr/>
      </xdr:nvCxnSpPr>
      <xdr:spPr>
        <a:xfrm>
          <a:off x="2019300" y="104094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47172</xdr:rowOff>
    </xdr:from>
    <xdr:to>
      <xdr:col>6</xdr:col>
      <xdr:colOff>38100</xdr:colOff>
      <xdr:row>60</xdr:row>
      <xdr:rowOff>148772</xdr:rowOff>
    </xdr:to>
    <xdr:sp macro="" textlink="">
      <xdr:nvSpPr>
        <xdr:cNvPr id="198" name="楕円 197"/>
        <xdr:cNvSpPr/>
      </xdr:nvSpPr>
      <xdr:spPr>
        <a:xfrm>
          <a:off x="1079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97972</xdr:rowOff>
    </xdr:from>
    <xdr:to>
      <xdr:col>10</xdr:col>
      <xdr:colOff>114300</xdr:colOff>
      <xdr:row>60</xdr:row>
      <xdr:rowOff>122465</xdr:rowOff>
    </xdr:to>
    <xdr:cxnSp macro="">
      <xdr:nvCxnSpPr>
        <xdr:cNvPr id="199" name="直線コネクタ 198"/>
        <xdr:cNvCxnSpPr/>
      </xdr:nvCxnSpPr>
      <xdr:spPr>
        <a:xfrm>
          <a:off x="1130300" y="1038497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2" name="n_3aveValue【橋りょう・トンネル】&#10;有形固定資産減価償却率"/>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3" name="n_4aveValue【橋りょう・トンネル】&#10;有形固定資産減価償却率"/>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48458</xdr:rowOff>
    </xdr:from>
    <xdr:ext cx="405111" cy="259045"/>
    <xdr:sp macro="" textlink="">
      <xdr:nvSpPr>
        <xdr:cNvPr id="204" name="n_1mainValue【橋りょう・トンネル】&#10;有形固定資産減価償却率"/>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205" name="n_2mainValue【橋りょう・トンネル】&#10;有形固定資産減価償却率"/>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18342</xdr:rowOff>
    </xdr:from>
    <xdr:ext cx="405111" cy="259045"/>
    <xdr:sp macro="" textlink="">
      <xdr:nvSpPr>
        <xdr:cNvPr id="206" name="n_3mainValue【橋りょう・トンネル】&#10;有形固定資産減価償却率"/>
        <xdr:cNvSpPr txBox="1"/>
      </xdr:nvSpPr>
      <xdr:spPr>
        <a:xfrm>
          <a:off x="1816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165299</xdr:rowOff>
    </xdr:from>
    <xdr:ext cx="405111" cy="259045"/>
    <xdr:sp macro="" textlink="">
      <xdr:nvSpPr>
        <xdr:cNvPr id="207" name="n_4mainValue【橋りょう・トンネル】&#10;有形固定資産減価償却率"/>
        <xdr:cNvSpPr txBox="1"/>
      </xdr:nvSpPr>
      <xdr:spPr>
        <a:xfrm>
          <a:off x="927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8" name="フローチャート: 判断 237"/>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9" name="フローチャート: 判断 238"/>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40" name="フローチャート: 判断 239"/>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1" name="フローチャート: 判断 240"/>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97987</xdr:rowOff>
    </xdr:from>
    <xdr:to>
      <xdr:col>55</xdr:col>
      <xdr:colOff>50800</xdr:colOff>
      <xdr:row>63</xdr:row>
      <xdr:rowOff>28137</xdr:rowOff>
    </xdr:to>
    <xdr:sp macro="" textlink="">
      <xdr:nvSpPr>
        <xdr:cNvPr id="247" name="楕円 246"/>
        <xdr:cNvSpPr/>
      </xdr:nvSpPr>
      <xdr:spPr>
        <a:xfrm>
          <a:off x="10426700" y="1072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120864</xdr:rowOff>
    </xdr:from>
    <xdr:ext cx="599010" cy="259045"/>
    <xdr:sp macro="" textlink="">
      <xdr:nvSpPr>
        <xdr:cNvPr id="248" name="【橋りょう・トンネル】&#10;一人当たり有形固定資産（償却資産）額該当値テキスト"/>
        <xdr:cNvSpPr txBox="1"/>
      </xdr:nvSpPr>
      <xdr:spPr>
        <a:xfrm>
          <a:off x="10515600" y="1057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101407</xdr:rowOff>
    </xdr:from>
    <xdr:to>
      <xdr:col>50</xdr:col>
      <xdr:colOff>165100</xdr:colOff>
      <xdr:row>63</xdr:row>
      <xdr:rowOff>31557</xdr:rowOff>
    </xdr:to>
    <xdr:sp macro="" textlink="">
      <xdr:nvSpPr>
        <xdr:cNvPr id="249" name="楕円 248"/>
        <xdr:cNvSpPr/>
      </xdr:nvSpPr>
      <xdr:spPr>
        <a:xfrm>
          <a:off x="9588500" y="1073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148787</xdr:rowOff>
    </xdr:from>
    <xdr:to>
      <xdr:col>55</xdr:col>
      <xdr:colOff>0</xdr:colOff>
      <xdr:row>62</xdr:row>
      <xdr:rowOff>152207</xdr:rowOff>
    </xdr:to>
    <xdr:cxnSp macro="">
      <xdr:nvCxnSpPr>
        <xdr:cNvPr id="250" name="直線コネクタ 249"/>
        <xdr:cNvCxnSpPr/>
      </xdr:nvCxnSpPr>
      <xdr:spPr>
        <a:xfrm flipV="1">
          <a:off x="9639300" y="10778687"/>
          <a:ext cx="838200" cy="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104240</xdr:rowOff>
    </xdr:from>
    <xdr:to>
      <xdr:col>46</xdr:col>
      <xdr:colOff>38100</xdr:colOff>
      <xdr:row>63</xdr:row>
      <xdr:rowOff>34390</xdr:rowOff>
    </xdr:to>
    <xdr:sp macro="" textlink="">
      <xdr:nvSpPr>
        <xdr:cNvPr id="251" name="楕円 250"/>
        <xdr:cNvSpPr/>
      </xdr:nvSpPr>
      <xdr:spPr>
        <a:xfrm>
          <a:off x="8699500" y="107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152207</xdr:rowOff>
    </xdr:from>
    <xdr:to>
      <xdr:col>50</xdr:col>
      <xdr:colOff>114300</xdr:colOff>
      <xdr:row>62</xdr:row>
      <xdr:rowOff>155040</xdr:rowOff>
    </xdr:to>
    <xdr:cxnSp macro="">
      <xdr:nvCxnSpPr>
        <xdr:cNvPr id="252" name="直線コネクタ 251"/>
        <xdr:cNvCxnSpPr/>
      </xdr:nvCxnSpPr>
      <xdr:spPr>
        <a:xfrm flipV="1">
          <a:off x="8750300" y="10782107"/>
          <a:ext cx="889000" cy="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105875</xdr:rowOff>
    </xdr:from>
    <xdr:to>
      <xdr:col>41</xdr:col>
      <xdr:colOff>101600</xdr:colOff>
      <xdr:row>63</xdr:row>
      <xdr:rowOff>36025</xdr:rowOff>
    </xdr:to>
    <xdr:sp macro="" textlink="">
      <xdr:nvSpPr>
        <xdr:cNvPr id="253" name="楕円 252"/>
        <xdr:cNvSpPr/>
      </xdr:nvSpPr>
      <xdr:spPr>
        <a:xfrm>
          <a:off x="7810500" y="107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155040</xdr:rowOff>
    </xdr:from>
    <xdr:to>
      <xdr:col>45</xdr:col>
      <xdr:colOff>177800</xdr:colOff>
      <xdr:row>62</xdr:row>
      <xdr:rowOff>156675</xdr:rowOff>
    </xdr:to>
    <xdr:cxnSp macro="">
      <xdr:nvCxnSpPr>
        <xdr:cNvPr id="254" name="直線コネクタ 253"/>
        <xdr:cNvCxnSpPr/>
      </xdr:nvCxnSpPr>
      <xdr:spPr>
        <a:xfrm flipV="1">
          <a:off x="7861300" y="10784940"/>
          <a:ext cx="8890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108622</xdr:rowOff>
    </xdr:from>
    <xdr:to>
      <xdr:col>36</xdr:col>
      <xdr:colOff>165100</xdr:colOff>
      <xdr:row>63</xdr:row>
      <xdr:rowOff>38772</xdr:rowOff>
    </xdr:to>
    <xdr:sp macro="" textlink="">
      <xdr:nvSpPr>
        <xdr:cNvPr id="255" name="楕円 254"/>
        <xdr:cNvSpPr/>
      </xdr:nvSpPr>
      <xdr:spPr>
        <a:xfrm>
          <a:off x="6921500" y="107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156675</xdr:rowOff>
    </xdr:from>
    <xdr:to>
      <xdr:col>41</xdr:col>
      <xdr:colOff>50800</xdr:colOff>
      <xdr:row>62</xdr:row>
      <xdr:rowOff>159422</xdr:rowOff>
    </xdr:to>
    <xdr:cxnSp macro="">
      <xdr:nvCxnSpPr>
        <xdr:cNvPr id="256" name="直線コネクタ 255"/>
        <xdr:cNvCxnSpPr/>
      </xdr:nvCxnSpPr>
      <xdr:spPr>
        <a:xfrm flipV="1">
          <a:off x="6972300" y="10786575"/>
          <a:ext cx="8890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33121</xdr:rowOff>
    </xdr:from>
    <xdr:ext cx="599010" cy="259045"/>
    <xdr:sp macro="" textlink="">
      <xdr:nvSpPr>
        <xdr:cNvPr id="257" name="n_1aveValue【橋りょう・トンネル】&#10;一人当たり有形固定資産（償却資産）額"/>
        <xdr:cNvSpPr txBox="1"/>
      </xdr:nvSpPr>
      <xdr:spPr>
        <a:xfrm>
          <a:off x="9327095" y="1083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34289</xdr:rowOff>
    </xdr:from>
    <xdr:ext cx="599010" cy="259045"/>
    <xdr:sp macro="" textlink="">
      <xdr:nvSpPr>
        <xdr:cNvPr id="258" name="n_2aveValue【橋りょう・トンネル】&#10;一人当たり有形固定資産（償却資産）額"/>
        <xdr:cNvSpPr txBox="1"/>
      </xdr:nvSpPr>
      <xdr:spPr>
        <a:xfrm>
          <a:off x="8450795" y="1083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35948</xdr:rowOff>
    </xdr:from>
    <xdr:ext cx="599010" cy="259045"/>
    <xdr:sp macro="" textlink="">
      <xdr:nvSpPr>
        <xdr:cNvPr id="259" name="n_3aveValue【橋りょう・トンネル】&#10;一人当たり有形固定資産（償却資産）額"/>
        <xdr:cNvSpPr txBox="1"/>
      </xdr:nvSpPr>
      <xdr:spPr>
        <a:xfrm>
          <a:off x="7561795" y="1083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41608</xdr:rowOff>
    </xdr:from>
    <xdr:ext cx="599010" cy="259045"/>
    <xdr:sp macro="" textlink="">
      <xdr:nvSpPr>
        <xdr:cNvPr id="260" name="n_4aveValue【橋りょう・トンネル】&#10;一人当たり有形固定資産（償却資産）額"/>
        <xdr:cNvSpPr txBox="1"/>
      </xdr:nvSpPr>
      <xdr:spPr>
        <a:xfrm>
          <a:off x="6672795" y="108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48084</xdr:rowOff>
    </xdr:from>
    <xdr:ext cx="599010" cy="259045"/>
    <xdr:sp macro="" textlink="">
      <xdr:nvSpPr>
        <xdr:cNvPr id="261" name="n_1mainValue【橋りょう・トンネル】&#10;一人当たり有形固定資産（償却資産）額"/>
        <xdr:cNvSpPr txBox="1"/>
      </xdr:nvSpPr>
      <xdr:spPr>
        <a:xfrm>
          <a:off x="9327095" y="1050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50917</xdr:rowOff>
    </xdr:from>
    <xdr:ext cx="599010" cy="259045"/>
    <xdr:sp macro="" textlink="">
      <xdr:nvSpPr>
        <xdr:cNvPr id="262" name="n_2mainValue【橋りょう・トンネル】&#10;一人当たり有形固定資産（償却資産）額"/>
        <xdr:cNvSpPr txBox="1"/>
      </xdr:nvSpPr>
      <xdr:spPr>
        <a:xfrm>
          <a:off x="8450795" y="1050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52552</xdr:rowOff>
    </xdr:from>
    <xdr:ext cx="599010" cy="259045"/>
    <xdr:sp macro="" textlink="">
      <xdr:nvSpPr>
        <xdr:cNvPr id="263" name="n_3mainValue【橋りょう・トンネル】&#10;一人当たり有形固定資産（償却資産）額"/>
        <xdr:cNvSpPr txBox="1"/>
      </xdr:nvSpPr>
      <xdr:spPr>
        <a:xfrm>
          <a:off x="7561795" y="1051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55299</xdr:rowOff>
    </xdr:from>
    <xdr:ext cx="599010" cy="259045"/>
    <xdr:sp macro="" textlink="">
      <xdr:nvSpPr>
        <xdr:cNvPr id="264" name="n_4mainValue【橋りょう・トンネル】&#10;一人当たり有形固定資産（償却資産）額"/>
        <xdr:cNvSpPr txBox="1"/>
      </xdr:nvSpPr>
      <xdr:spPr>
        <a:xfrm>
          <a:off x="6672795" y="1051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139156</xdr:rowOff>
    </xdr:from>
    <xdr:to>
      <xdr:col>20</xdr:col>
      <xdr:colOff>38100</xdr:colOff>
      <xdr:row>84</xdr:row>
      <xdr:rowOff>69306</xdr:rowOff>
    </xdr:to>
    <xdr:sp macro="" textlink="">
      <xdr:nvSpPr>
        <xdr:cNvPr id="297" name="フローチャート: 判断 296"/>
        <xdr:cNvSpPr/>
      </xdr:nvSpPr>
      <xdr:spPr>
        <a:xfrm>
          <a:off x="37465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119562</xdr:rowOff>
    </xdr:from>
    <xdr:to>
      <xdr:col>15</xdr:col>
      <xdr:colOff>101600</xdr:colOff>
      <xdr:row>84</xdr:row>
      <xdr:rowOff>49712</xdr:rowOff>
    </xdr:to>
    <xdr:sp macro="" textlink="">
      <xdr:nvSpPr>
        <xdr:cNvPr id="298" name="フローチャート: 判断 297"/>
        <xdr:cNvSpPr/>
      </xdr:nvSpPr>
      <xdr:spPr>
        <a:xfrm>
          <a:off x="2857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82006</xdr:rowOff>
    </xdr:from>
    <xdr:to>
      <xdr:col>10</xdr:col>
      <xdr:colOff>165100</xdr:colOff>
      <xdr:row>84</xdr:row>
      <xdr:rowOff>12156</xdr:rowOff>
    </xdr:to>
    <xdr:sp macro="" textlink="">
      <xdr:nvSpPr>
        <xdr:cNvPr id="299" name="フローチャート: 判断 298"/>
        <xdr:cNvSpPr/>
      </xdr:nvSpPr>
      <xdr:spPr>
        <a:xfrm>
          <a:off x="1968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49349</xdr:rowOff>
    </xdr:from>
    <xdr:to>
      <xdr:col>6</xdr:col>
      <xdr:colOff>38100</xdr:colOff>
      <xdr:row>83</xdr:row>
      <xdr:rowOff>150949</xdr:rowOff>
    </xdr:to>
    <xdr:sp macro="" textlink="">
      <xdr:nvSpPr>
        <xdr:cNvPr id="300" name="フローチャート: 判断 299"/>
        <xdr:cNvSpPr/>
      </xdr:nvSpPr>
      <xdr:spPr>
        <a:xfrm>
          <a:off x="1079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306" name="楕円 305"/>
        <xdr:cNvSpPr/>
      </xdr:nvSpPr>
      <xdr:spPr>
        <a:xfrm>
          <a:off x="45847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37935</xdr:rowOff>
    </xdr:from>
    <xdr:ext cx="405111" cy="259045"/>
    <xdr:sp macro="" textlink="">
      <xdr:nvSpPr>
        <xdr:cNvPr id="307" name="【公営住宅】&#10;有形固定資産減価償却率該当値テキスト"/>
        <xdr:cNvSpPr txBox="1"/>
      </xdr:nvSpPr>
      <xdr:spPr>
        <a:xfrm>
          <a:off x="4673600" y="1409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308" name="楕円 307"/>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65858</xdr:rowOff>
    </xdr:to>
    <xdr:cxnSp macro="">
      <xdr:nvCxnSpPr>
        <xdr:cNvPr id="309" name="直線コネクタ 308"/>
        <xdr:cNvCxnSpPr/>
      </xdr:nvCxnSpPr>
      <xdr:spPr>
        <a:xfrm>
          <a:off x="3797300" y="1426845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132624</xdr:rowOff>
    </xdr:from>
    <xdr:to>
      <xdr:col>15</xdr:col>
      <xdr:colOff>101600</xdr:colOff>
      <xdr:row>83</xdr:row>
      <xdr:rowOff>62774</xdr:rowOff>
    </xdr:to>
    <xdr:sp macro="" textlink="">
      <xdr:nvSpPr>
        <xdr:cNvPr id="310" name="楕円 309"/>
        <xdr:cNvSpPr/>
      </xdr:nvSpPr>
      <xdr:spPr>
        <a:xfrm>
          <a:off x="2857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11974</xdr:rowOff>
    </xdr:from>
    <xdr:to>
      <xdr:col>19</xdr:col>
      <xdr:colOff>177800</xdr:colOff>
      <xdr:row>83</xdr:row>
      <xdr:rowOff>38100</xdr:rowOff>
    </xdr:to>
    <xdr:cxnSp macro="">
      <xdr:nvCxnSpPr>
        <xdr:cNvPr id="311" name="直線コネクタ 310"/>
        <xdr:cNvCxnSpPr/>
      </xdr:nvCxnSpPr>
      <xdr:spPr>
        <a:xfrm>
          <a:off x="2908300" y="142423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119562</xdr:rowOff>
    </xdr:from>
    <xdr:to>
      <xdr:col>10</xdr:col>
      <xdr:colOff>165100</xdr:colOff>
      <xdr:row>83</xdr:row>
      <xdr:rowOff>49712</xdr:rowOff>
    </xdr:to>
    <xdr:sp macro="" textlink="">
      <xdr:nvSpPr>
        <xdr:cNvPr id="312" name="楕円 311"/>
        <xdr:cNvSpPr/>
      </xdr:nvSpPr>
      <xdr:spPr>
        <a:xfrm>
          <a:off x="1968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170362</xdr:rowOff>
    </xdr:from>
    <xdr:to>
      <xdr:col>15</xdr:col>
      <xdr:colOff>50800</xdr:colOff>
      <xdr:row>83</xdr:row>
      <xdr:rowOff>11974</xdr:rowOff>
    </xdr:to>
    <xdr:cxnSp macro="">
      <xdr:nvCxnSpPr>
        <xdr:cNvPr id="313" name="直線コネクタ 312"/>
        <xdr:cNvCxnSpPr/>
      </xdr:nvCxnSpPr>
      <xdr:spPr>
        <a:xfrm>
          <a:off x="2019300" y="1422926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91802</xdr:rowOff>
    </xdr:from>
    <xdr:to>
      <xdr:col>6</xdr:col>
      <xdr:colOff>38100</xdr:colOff>
      <xdr:row>83</xdr:row>
      <xdr:rowOff>21952</xdr:rowOff>
    </xdr:to>
    <xdr:sp macro="" textlink="">
      <xdr:nvSpPr>
        <xdr:cNvPr id="314" name="楕円 313"/>
        <xdr:cNvSpPr/>
      </xdr:nvSpPr>
      <xdr:spPr>
        <a:xfrm>
          <a:off x="1079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142602</xdr:rowOff>
    </xdr:from>
    <xdr:to>
      <xdr:col>10</xdr:col>
      <xdr:colOff>114300</xdr:colOff>
      <xdr:row>82</xdr:row>
      <xdr:rowOff>170362</xdr:rowOff>
    </xdr:to>
    <xdr:cxnSp macro="">
      <xdr:nvCxnSpPr>
        <xdr:cNvPr id="315" name="直線コネクタ 314"/>
        <xdr:cNvCxnSpPr/>
      </xdr:nvCxnSpPr>
      <xdr:spPr>
        <a:xfrm>
          <a:off x="1130300" y="1420150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60433</xdr:rowOff>
    </xdr:from>
    <xdr:ext cx="405111" cy="259045"/>
    <xdr:sp macro="" textlink="">
      <xdr:nvSpPr>
        <xdr:cNvPr id="316" name="n_1aveValue【公営住宅】&#10;有形固定資産減価償却率"/>
        <xdr:cNvSpPr txBox="1"/>
      </xdr:nvSpPr>
      <xdr:spPr>
        <a:xfrm>
          <a:off x="35820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40839</xdr:rowOff>
    </xdr:from>
    <xdr:ext cx="405111" cy="259045"/>
    <xdr:sp macro="" textlink="">
      <xdr:nvSpPr>
        <xdr:cNvPr id="317" name="n_2aveValue【公営住宅】&#10;有形固定資産減価償却率"/>
        <xdr:cNvSpPr txBox="1"/>
      </xdr:nvSpPr>
      <xdr:spPr>
        <a:xfrm>
          <a:off x="2705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3283</xdr:rowOff>
    </xdr:from>
    <xdr:ext cx="405111" cy="259045"/>
    <xdr:sp macro="" textlink="">
      <xdr:nvSpPr>
        <xdr:cNvPr id="318" name="n_3aveValue【公営住宅】&#10;有形固定資産減価償却率"/>
        <xdr:cNvSpPr txBox="1"/>
      </xdr:nvSpPr>
      <xdr:spPr>
        <a:xfrm>
          <a:off x="1816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142076</xdr:rowOff>
    </xdr:from>
    <xdr:ext cx="405111" cy="259045"/>
    <xdr:sp macro="" textlink="">
      <xdr:nvSpPr>
        <xdr:cNvPr id="319" name="n_4aveValue【公営住宅】&#10;有形固定資産減価償却率"/>
        <xdr:cNvSpPr txBox="1"/>
      </xdr:nvSpPr>
      <xdr:spPr>
        <a:xfrm>
          <a:off x="927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105427</xdr:rowOff>
    </xdr:from>
    <xdr:ext cx="405111" cy="259045"/>
    <xdr:sp macro="" textlink="">
      <xdr:nvSpPr>
        <xdr:cNvPr id="320" name="n_1mainValue【公営住宅】&#10;有形固定資産減価償却率"/>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79301</xdr:rowOff>
    </xdr:from>
    <xdr:ext cx="405111" cy="259045"/>
    <xdr:sp macro="" textlink="">
      <xdr:nvSpPr>
        <xdr:cNvPr id="321" name="n_2mainValue【公営住宅】&#10;有形固定資産減価償却率"/>
        <xdr:cNvSpPr txBox="1"/>
      </xdr:nvSpPr>
      <xdr:spPr>
        <a:xfrm>
          <a:off x="2705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66239</xdr:rowOff>
    </xdr:from>
    <xdr:ext cx="405111" cy="259045"/>
    <xdr:sp macro="" textlink="">
      <xdr:nvSpPr>
        <xdr:cNvPr id="322" name="n_3mainValue【公営住宅】&#10;有形固定資産減価償却率"/>
        <xdr:cNvSpPr txBox="1"/>
      </xdr:nvSpPr>
      <xdr:spPr>
        <a:xfrm>
          <a:off x="1816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38479</xdr:rowOff>
    </xdr:from>
    <xdr:ext cx="405111" cy="259045"/>
    <xdr:sp macro="" textlink="">
      <xdr:nvSpPr>
        <xdr:cNvPr id="323" name="n_4mainValue【公営住宅】&#10;有形固定資産減価償却率"/>
        <xdr:cNvSpPr txBox="1"/>
      </xdr:nvSpPr>
      <xdr:spPr>
        <a:xfrm>
          <a:off x="927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38354</xdr:rowOff>
    </xdr:from>
    <xdr:to>
      <xdr:col>50</xdr:col>
      <xdr:colOff>165100</xdr:colOff>
      <xdr:row>85</xdr:row>
      <xdr:rowOff>139954</xdr:rowOff>
    </xdr:to>
    <xdr:sp macro="" textlink="">
      <xdr:nvSpPr>
        <xdr:cNvPr id="354" name="フローチャート: 判断 353"/>
        <xdr:cNvSpPr/>
      </xdr:nvSpPr>
      <xdr:spPr>
        <a:xfrm>
          <a:off x="95885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32258</xdr:rowOff>
    </xdr:from>
    <xdr:to>
      <xdr:col>46</xdr:col>
      <xdr:colOff>38100</xdr:colOff>
      <xdr:row>85</xdr:row>
      <xdr:rowOff>133858</xdr:rowOff>
    </xdr:to>
    <xdr:sp macro="" textlink="">
      <xdr:nvSpPr>
        <xdr:cNvPr id="355" name="フローチャート: 判断 354"/>
        <xdr:cNvSpPr/>
      </xdr:nvSpPr>
      <xdr:spPr>
        <a:xfrm>
          <a:off x="8699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34162</xdr:rowOff>
    </xdr:from>
    <xdr:to>
      <xdr:col>41</xdr:col>
      <xdr:colOff>101600</xdr:colOff>
      <xdr:row>85</xdr:row>
      <xdr:rowOff>135762</xdr:rowOff>
    </xdr:to>
    <xdr:sp macro="" textlink="">
      <xdr:nvSpPr>
        <xdr:cNvPr id="356" name="フローチャート: 判断 355"/>
        <xdr:cNvSpPr/>
      </xdr:nvSpPr>
      <xdr:spPr>
        <a:xfrm>
          <a:off x="7810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31496</xdr:rowOff>
    </xdr:from>
    <xdr:to>
      <xdr:col>36</xdr:col>
      <xdr:colOff>165100</xdr:colOff>
      <xdr:row>85</xdr:row>
      <xdr:rowOff>133096</xdr:rowOff>
    </xdr:to>
    <xdr:sp macro="" textlink="">
      <xdr:nvSpPr>
        <xdr:cNvPr id="357" name="フローチャート: 判断 356"/>
        <xdr:cNvSpPr/>
      </xdr:nvSpPr>
      <xdr:spPr>
        <a:xfrm>
          <a:off x="6921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112268</xdr:rowOff>
    </xdr:from>
    <xdr:to>
      <xdr:col>55</xdr:col>
      <xdr:colOff>50800</xdr:colOff>
      <xdr:row>85</xdr:row>
      <xdr:rowOff>42418</xdr:rowOff>
    </xdr:to>
    <xdr:sp macro="" textlink="">
      <xdr:nvSpPr>
        <xdr:cNvPr id="363" name="楕円 362"/>
        <xdr:cNvSpPr/>
      </xdr:nvSpPr>
      <xdr:spPr>
        <a:xfrm>
          <a:off x="10426700" y="1451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135145</xdr:rowOff>
    </xdr:from>
    <xdr:ext cx="469744" cy="259045"/>
    <xdr:sp macro="" textlink="">
      <xdr:nvSpPr>
        <xdr:cNvPr id="364" name="【公営住宅】&#10;一人当たり面積該当値テキスト"/>
        <xdr:cNvSpPr txBox="1"/>
      </xdr:nvSpPr>
      <xdr:spPr>
        <a:xfrm>
          <a:off x="10515600" y="1436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115697</xdr:rowOff>
    </xdr:from>
    <xdr:to>
      <xdr:col>50</xdr:col>
      <xdr:colOff>165100</xdr:colOff>
      <xdr:row>85</xdr:row>
      <xdr:rowOff>45847</xdr:rowOff>
    </xdr:to>
    <xdr:sp macro="" textlink="">
      <xdr:nvSpPr>
        <xdr:cNvPr id="365" name="楕円 364"/>
        <xdr:cNvSpPr/>
      </xdr:nvSpPr>
      <xdr:spPr>
        <a:xfrm>
          <a:off x="9588500" y="145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163068</xdr:rowOff>
    </xdr:from>
    <xdr:to>
      <xdr:col>55</xdr:col>
      <xdr:colOff>0</xdr:colOff>
      <xdr:row>84</xdr:row>
      <xdr:rowOff>166497</xdr:rowOff>
    </xdr:to>
    <xdr:cxnSp macro="">
      <xdr:nvCxnSpPr>
        <xdr:cNvPr id="366" name="直線コネクタ 365"/>
        <xdr:cNvCxnSpPr/>
      </xdr:nvCxnSpPr>
      <xdr:spPr>
        <a:xfrm flipV="1">
          <a:off x="9639300" y="1456486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67" name="楕円 366"/>
        <xdr:cNvSpPr/>
      </xdr:nvSpPr>
      <xdr:spPr>
        <a:xfrm>
          <a:off x="8699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163830</xdr:rowOff>
    </xdr:from>
    <xdr:to>
      <xdr:col>50</xdr:col>
      <xdr:colOff>114300</xdr:colOff>
      <xdr:row>84</xdr:row>
      <xdr:rowOff>166497</xdr:rowOff>
    </xdr:to>
    <xdr:cxnSp macro="">
      <xdr:nvCxnSpPr>
        <xdr:cNvPr id="368" name="直線コネクタ 367"/>
        <xdr:cNvCxnSpPr/>
      </xdr:nvCxnSpPr>
      <xdr:spPr>
        <a:xfrm>
          <a:off x="8750300" y="1456563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103505</xdr:rowOff>
    </xdr:from>
    <xdr:to>
      <xdr:col>41</xdr:col>
      <xdr:colOff>101600</xdr:colOff>
      <xdr:row>85</xdr:row>
      <xdr:rowOff>33655</xdr:rowOff>
    </xdr:to>
    <xdr:sp macro="" textlink="">
      <xdr:nvSpPr>
        <xdr:cNvPr id="369" name="楕円 368"/>
        <xdr:cNvSpPr/>
      </xdr:nvSpPr>
      <xdr:spPr>
        <a:xfrm>
          <a:off x="78105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154305</xdr:rowOff>
    </xdr:from>
    <xdr:to>
      <xdr:col>45</xdr:col>
      <xdr:colOff>177800</xdr:colOff>
      <xdr:row>84</xdr:row>
      <xdr:rowOff>163830</xdr:rowOff>
    </xdr:to>
    <xdr:cxnSp macro="">
      <xdr:nvCxnSpPr>
        <xdr:cNvPr id="370" name="直線コネクタ 369"/>
        <xdr:cNvCxnSpPr/>
      </xdr:nvCxnSpPr>
      <xdr:spPr>
        <a:xfrm>
          <a:off x="7861300" y="145561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106172</xdr:rowOff>
    </xdr:from>
    <xdr:to>
      <xdr:col>36</xdr:col>
      <xdr:colOff>165100</xdr:colOff>
      <xdr:row>85</xdr:row>
      <xdr:rowOff>36322</xdr:rowOff>
    </xdr:to>
    <xdr:sp macro="" textlink="">
      <xdr:nvSpPr>
        <xdr:cNvPr id="371" name="楕円 370"/>
        <xdr:cNvSpPr/>
      </xdr:nvSpPr>
      <xdr:spPr>
        <a:xfrm>
          <a:off x="6921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154305</xdr:rowOff>
    </xdr:from>
    <xdr:to>
      <xdr:col>41</xdr:col>
      <xdr:colOff>50800</xdr:colOff>
      <xdr:row>84</xdr:row>
      <xdr:rowOff>156972</xdr:rowOff>
    </xdr:to>
    <xdr:cxnSp macro="">
      <xdr:nvCxnSpPr>
        <xdr:cNvPr id="372" name="直線コネクタ 371"/>
        <xdr:cNvCxnSpPr/>
      </xdr:nvCxnSpPr>
      <xdr:spPr>
        <a:xfrm flipV="1">
          <a:off x="6972300" y="1455610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131081</xdr:rowOff>
    </xdr:from>
    <xdr:ext cx="469744" cy="259045"/>
    <xdr:sp macro="" textlink="">
      <xdr:nvSpPr>
        <xdr:cNvPr id="373" name="n_1aveValue【公営住宅】&#10;一人当たり面積"/>
        <xdr:cNvSpPr txBox="1"/>
      </xdr:nvSpPr>
      <xdr:spPr>
        <a:xfrm>
          <a:off x="9391727"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124985</xdr:rowOff>
    </xdr:from>
    <xdr:ext cx="469744" cy="259045"/>
    <xdr:sp macro="" textlink="">
      <xdr:nvSpPr>
        <xdr:cNvPr id="374" name="n_2aveValue【公営住宅】&#10;一人当たり面積"/>
        <xdr:cNvSpPr txBox="1"/>
      </xdr:nvSpPr>
      <xdr:spPr>
        <a:xfrm>
          <a:off x="85154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126889</xdr:rowOff>
    </xdr:from>
    <xdr:ext cx="469744" cy="259045"/>
    <xdr:sp macro="" textlink="">
      <xdr:nvSpPr>
        <xdr:cNvPr id="375" name="n_3aveValue【公営住宅】&#10;一人当たり面積"/>
        <xdr:cNvSpPr txBox="1"/>
      </xdr:nvSpPr>
      <xdr:spPr>
        <a:xfrm>
          <a:off x="76264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124223</xdr:rowOff>
    </xdr:from>
    <xdr:ext cx="469744" cy="259045"/>
    <xdr:sp macro="" textlink="">
      <xdr:nvSpPr>
        <xdr:cNvPr id="376" name="n_4aveValue【公営住宅】&#10;一人当たり面積"/>
        <xdr:cNvSpPr txBox="1"/>
      </xdr:nvSpPr>
      <xdr:spPr>
        <a:xfrm>
          <a:off x="6737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62374</xdr:rowOff>
    </xdr:from>
    <xdr:ext cx="469744" cy="259045"/>
    <xdr:sp macro="" textlink="">
      <xdr:nvSpPr>
        <xdr:cNvPr id="377" name="n_1mainValue【公営住宅】&#10;一人当たり面積"/>
        <xdr:cNvSpPr txBox="1"/>
      </xdr:nvSpPr>
      <xdr:spPr>
        <a:xfrm>
          <a:off x="9391727" y="142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78" name="n_2mainValue【公営住宅】&#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50182</xdr:rowOff>
    </xdr:from>
    <xdr:ext cx="469744" cy="259045"/>
    <xdr:sp macro="" textlink="">
      <xdr:nvSpPr>
        <xdr:cNvPr id="379" name="n_3mainValue【公営住宅】&#10;一人当たり面積"/>
        <xdr:cNvSpPr txBox="1"/>
      </xdr:nvSpPr>
      <xdr:spPr>
        <a:xfrm>
          <a:off x="7626427" y="142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52849</xdr:rowOff>
    </xdr:from>
    <xdr:ext cx="469744" cy="259045"/>
    <xdr:sp macro="" textlink="">
      <xdr:nvSpPr>
        <xdr:cNvPr id="380" name="n_4mainValue【公営住宅】&#10;一人当たり面積"/>
        <xdr:cNvSpPr txBox="1"/>
      </xdr:nvSpPr>
      <xdr:spPr>
        <a:xfrm>
          <a:off x="6737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8" name="フローチャート: 判断 427"/>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9" name="フローチャート: 判断 428"/>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30" name="フローチャート: 判断 429"/>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31" name="フローチャート: 判断 430"/>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4445</xdr:rowOff>
    </xdr:from>
    <xdr:to>
      <xdr:col>85</xdr:col>
      <xdr:colOff>177800</xdr:colOff>
      <xdr:row>41</xdr:row>
      <xdr:rowOff>106045</xdr:rowOff>
    </xdr:to>
    <xdr:sp macro="" textlink="">
      <xdr:nvSpPr>
        <xdr:cNvPr id="437" name="楕円 436"/>
        <xdr:cNvSpPr/>
      </xdr:nvSpPr>
      <xdr:spPr>
        <a:xfrm>
          <a:off x="162687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90822</xdr:rowOff>
    </xdr:from>
    <xdr:ext cx="405111" cy="259045"/>
    <xdr:sp macro="" textlink="">
      <xdr:nvSpPr>
        <xdr:cNvPr id="438" name="【認定こども園・幼稚園・保育所】&#10;有形固定資産減価償却率該当値テキスト"/>
        <xdr:cNvSpPr txBox="1"/>
      </xdr:nvSpPr>
      <xdr:spPr>
        <a:xfrm>
          <a:off x="16357600" y="694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33020</xdr:rowOff>
    </xdr:from>
    <xdr:to>
      <xdr:col>81</xdr:col>
      <xdr:colOff>101600</xdr:colOff>
      <xdr:row>41</xdr:row>
      <xdr:rowOff>134620</xdr:rowOff>
    </xdr:to>
    <xdr:sp macro="" textlink="">
      <xdr:nvSpPr>
        <xdr:cNvPr id="439" name="楕円 438"/>
        <xdr:cNvSpPr/>
      </xdr:nvSpPr>
      <xdr:spPr>
        <a:xfrm>
          <a:off x="15430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55245</xdr:rowOff>
    </xdr:from>
    <xdr:to>
      <xdr:col>85</xdr:col>
      <xdr:colOff>127000</xdr:colOff>
      <xdr:row>41</xdr:row>
      <xdr:rowOff>83820</xdr:rowOff>
    </xdr:to>
    <xdr:cxnSp macro="">
      <xdr:nvCxnSpPr>
        <xdr:cNvPr id="440" name="直線コネクタ 439"/>
        <xdr:cNvCxnSpPr/>
      </xdr:nvCxnSpPr>
      <xdr:spPr>
        <a:xfrm flipV="1">
          <a:off x="15481300" y="70846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10160</xdr:rowOff>
    </xdr:from>
    <xdr:to>
      <xdr:col>76</xdr:col>
      <xdr:colOff>165100</xdr:colOff>
      <xdr:row>41</xdr:row>
      <xdr:rowOff>111760</xdr:rowOff>
    </xdr:to>
    <xdr:sp macro="" textlink="">
      <xdr:nvSpPr>
        <xdr:cNvPr id="441" name="楕円 440"/>
        <xdr:cNvSpPr/>
      </xdr:nvSpPr>
      <xdr:spPr>
        <a:xfrm>
          <a:off x="14541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60960</xdr:rowOff>
    </xdr:from>
    <xdr:to>
      <xdr:col>81</xdr:col>
      <xdr:colOff>50800</xdr:colOff>
      <xdr:row>41</xdr:row>
      <xdr:rowOff>83820</xdr:rowOff>
    </xdr:to>
    <xdr:cxnSp macro="">
      <xdr:nvCxnSpPr>
        <xdr:cNvPr id="442" name="直線コネクタ 441"/>
        <xdr:cNvCxnSpPr/>
      </xdr:nvCxnSpPr>
      <xdr:spPr>
        <a:xfrm>
          <a:off x="14592300" y="70904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149225</xdr:rowOff>
    </xdr:from>
    <xdr:to>
      <xdr:col>72</xdr:col>
      <xdr:colOff>38100</xdr:colOff>
      <xdr:row>41</xdr:row>
      <xdr:rowOff>79375</xdr:rowOff>
    </xdr:to>
    <xdr:sp macro="" textlink="">
      <xdr:nvSpPr>
        <xdr:cNvPr id="443" name="楕円 442"/>
        <xdr:cNvSpPr/>
      </xdr:nvSpPr>
      <xdr:spPr>
        <a:xfrm>
          <a:off x="13652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28575</xdr:rowOff>
    </xdr:from>
    <xdr:to>
      <xdr:col>76</xdr:col>
      <xdr:colOff>114300</xdr:colOff>
      <xdr:row>41</xdr:row>
      <xdr:rowOff>60960</xdr:rowOff>
    </xdr:to>
    <xdr:cxnSp macro="">
      <xdr:nvCxnSpPr>
        <xdr:cNvPr id="444" name="直線コネクタ 443"/>
        <xdr:cNvCxnSpPr/>
      </xdr:nvCxnSpPr>
      <xdr:spPr>
        <a:xfrm>
          <a:off x="13703300" y="70580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116840</xdr:rowOff>
    </xdr:from>
    <xdr:to>
      <xdr:col>67</xdr:col>
      <xdr:colOff>101600</xdr:colOff>
      <xdr:row>41</xdr:row>
      <xdr:rowOff>46990</xdr:rowOff>
    </xdr:to>
    <xdr:sp macro="" textlink="">
      <xdr:nvSpPr>
        <xdr:cNvPr id="445" name="楕円 444"/>
        <xdr:cNvSpPr/>
      </xdr:nvSpPr>
      <xdr:spPr>
        <a:xfrm>
          <a:off x="1276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167640</xdr:rowOff>
    </xdr:from>
    <xdr:to>
      <xdr:col>71</xdr:col>
      <xdr:colOff>177800</xdr:colOff>
      <xdr:row>41</xdr:row>
      <xdr:rowOff>28575</xdr:rowOff>
    </xdr:to>
    <xdr:cxnSp macro="">
      <xdr:nvCxnSpPr>
        <xdr:cNvPr id="446" name="直線コネクタ 445"/>
        <xdr:cNvCxnSpPr/>
      </xdr:nvCxnSpPr>
      <xdr:spPr>
        <a:xfrm>
          <a:off x="12814300" y="70256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7" name="n_1aveValue【認定こども園・幼稚園・保育所】&#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8" name="n_2aveValue【認定こども園・幼稚園・保育所】&#10;有形固定資産減価償却率"/>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9" name="n_3aveValue【認定こども園・幼稚園・保育所】&#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50" name="n_4aveValue【認定こども園・幼稚園・保育所】&#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125747</xdr:rowOff>
    </xdr:from>
    <xdr:ext cx="405111" cy="259045"/>
    <xdr:sp macro="" textlink="">
      <xdr:nvSpPr>
        <xdr:cNvPr id="451" name="n_1mainValue【認定こども園・幼稚園・保育所】&#10;有形固定資産減価償却率"/>
        <xdr:cNvSpPr txBox="1"/>
      </xdr:nvSpPr>
      <xdr:spPr>
        <a:xfrm>
          <a:off x="15266044"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102887</xdr:rowOff>
    </xdr:from>
    <xdr:ext cx="405111" cy="259045"/>
    <xdr:sp macro="" textlink="">
      <xdr:nvSpPr>
        <xdr:cNvPr id="452" name="n_2mainValue【認定こども園・幼稚園・保育所】&#10;有形固定資産減価償却率"/>
        <xdr:cNvSpPr txBox="1"/>
      </xdr:nvSpPr>
      <xdr:spPr>
        <a:xfrm>
          <a:off x="14389744"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70502</xdr:rowOff>
    </xdr:from>
    <xdr:ext cx="405111" cy="259045"/>
    <xdr:sp macro="" textlink="">
      <xdr:nvSpPr>
        <xdr:cNvPr id="453" name="n_3mainValue【認定こども園・幼稚園・保育所】&#10;有形固定資産減価償却率"/>
        <xdr:cNvSpPr txBox="1"/>
      </xdr:nvSpPr>
      <xdr:spPr>
        <a:xfrm>
          <a:off x="135007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38117</xdr:rowOff>
    </xdr:from>
    <xdr:ext cx="405111" cy="259045"/>
    <xdr:sp macro="" textlink="">
      <xdr:nvSpPr>
        <xdr:cNvPr id="454" name="n_4mainValue【認定こども園・幼稚園・保育所】&#10;有形固定資産減価償却率"/>
        <xdr:cNvSpPr txBox="1"/>
      </xdr:nvSpPr>
      <xdr:spPr>
        <a:xfrm>
          <a:off x="12611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5" name="フローチャート: 判断 484"/>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6" name="フローチャート: 判断 485"/>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7" name="フローチャート: 判断 486"/>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8" name="フローチャート: 判断 487"/>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25400</xdr:rowOff>
    </xdr:from>
    <xdr:to>
      <xdr:col>116</xdr:col>
      <xdr:colOff>114300</xdr:colOff>
      <xdr:row>41</xdr:row>
      <xdr:rowOff>127000</xdr:rowOff>
    </xdr:to>
    <xdr:sp macro="" textlink="">
      <xdr:nvSpPr>
        <xdr:cNvPr id="494" name="楕円 493"/>
        <xdr:cNvSpPr/>
      </xdr:nvSpPr>
      <xdr:spPr>
        <a:xfrm>
          <a:off x="22110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111777</xdr:rowOff>
    </xdr:from>
    <xdr:ext cx="469744" cy="259045"/>
    <xdr:sp macro="" textlink="">
      <xdr:nvSpPr>
        <xdr:cNvPr id="495" name="【認定こども園・幼稚園・保育所】&#10;一人当たり面積該当値テキスト"/>
        <xdr:cNvSpPr txBox="1"/>
      </xdr:nvSpPr>
      <xdr:spPr>
        <a:xfrm>
          <a:off x="22199600"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25400</xdr:rowOff>
    </xdr:from>
    <xdr:to>
      <xdr:col>112</xdr:col>
      <xdr:colOff>38100</xdr:colOff>
      <xdr:row>41</xdr:row>
      <xdr:rowOff>127000</xdr:rowOff>
    </xdr:to>
    <xdr:sp macro="" textlink="">
      <xdr:nvSpPr>
        <xdr:cNvPr id="496" name="楕円 495"/>
        <xdr:cNvSpPr/>
      </xdr:nvSpPr>
      <xdr:spPr>
        <a:xfrm>
          <a:off x="21272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76200</xdr:rowOff>
    </xdr:from>
    <xdr:to>
      <xdr:col>116</xdr:col>
      <xdr:colOff>63500</xdr:colOff>
      <xdr:row>41</xdr:row>
      <xdr:rowOff>76200</xdr:rowOff>
    </xdr:to>
    <xdr:cxnSp macro="">
      <xdr:nvCxnSpPr>
        <xdr:cNvPr id="497" name="直線コネクタ 496"/>
        <xdr:cNvCxnSpPr/>
      </xdr:nvCxnSpPr>
      <xdr:spPr>
        <a:xfrm>
          <a:off x="213233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29210</xdr:rowOff>
    </xdr:from>
    <xdr:to>
      <xdr:col>107</xdr:col>
      <xdr:colOff>101600</xdr:colOff>
      <xdr:row>41</xdr:row>
      <xdr:rowOff>130810</xdr:rowOff>
    </xdr:to>
    <xdr:sp macro="" textlink="">
      <xdr:nvSpPr>
        <xdr:cNvPr id="498" name="楕円 497"/>
        <xdr:cNvSpPr/>
      </xdr:nvSpPr>
      <xdr:spPr>
        <a:xfrm>
          <a:off x="20383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76200</xdr:rowOff>
    </xdr:from>
    <xdr:to>
      <xdr:col>111</xdr:col>
      <xdr:colOff>177800</xdr:colOff>
      <xdr:row>41</xdr:row>
      <xdr:rowOff>80010</xdr:rowOff>
    </xdr:to>
    <xdr:cxnSp macro="">
      <xdr:nvCxnSpPr>
        <xdr:cNvPr id="499" name="直線コネクタ 498"/>
        <xdr:cNvCxnSpPr/>
      </xdr:nvCxnSpPr>
      <xdr:spPr>
        <a:xfrm flipV="1">
          <a:off x="20434300" y="7105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29210</xdr:rowOff>
    </xdr:from>
    <xdr:to>
      <xdr:col>102</xdr:col>
      <xdr:colOff>165100</xdr:colOff>
      <xdr:row>41</xdr:row>
      <xdr:rowOff>130810</xdr:rowOff>
    </xdr:to>
    <xdr:sp macro="" textlink="">
      <xdr:nvSpPr>
        <xdr:cNvPr id="500" name="楕円 499"/>
        <xdr:cNvSpPr/>
      </xdr:nvSpPr>
      <xdr:spPr>
        <a:xfrm>
          <a:off x="19494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80010</xdr:rowOff>
    </xdr:from>
    <xdr:to>
      <xdr:col>107</xdr:col>
      <xdr:colOff>50800</xdr:colOff>
      <xdr:row>41</xdr:row>
      <xdr:rowOff>80010</xdr:rowOff>
    </xdr:to>
    <xdr:cxnSp macro="">
      <xdr:nvCxnSpPr>
        <xdr:cNvPr id="501" name="直線コネクタ 500"/>
        <xdr:cNvCxnSpPr/>
      </xdr:nvCxnSpPr>
      <xdr:spPr>
        <a:xfrm>
          <a:off x="19545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29210</xdr:rowOff>
    </xdr:from>
    <xdr:to>
      <xdr:col>98</xdr:col>
      <xdr:colOff>38100</xdr:colOff>
      <xdr:row>41</xdr:row>
      <xdr:rowOff>130810</xdr:rowOff>
    </xdr:to>
    <xdr:sp macro="" textlink="">
      <xdr:nvSpPr>
        <xdr:cNvPr id="502" name="楕円 501"/>
        <xdr:cNvSpPr/>
      </xdr:nvSpPr>
      <xdr:spPr>
        <a:xfrm>
          <a:off x="18605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80010</xdr:rowOff>
    </xdr:from>
    <xdr:to>
      <xdr:col>102</xdr:col>
      <xdr:colOff>114300</xdr:colOff>
      <xdr:row>41</xdr:row>
      <xdr:rowOff>80010</xdr:rowOff>
    </xdr:to>
    <xdr:cxnSp macro="">
      <xdr:nvCxnSpPr>
        <xdr:cNvPr id="503" name="直線コネクタ 502"/>
        <xdr:cNvCxnSpPr/>
      </xdr:nvCxnSpPr>
      <xdr:spPr>
        <a:xfrm>
          <a:off x="18656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504" name="n_1aveValue【認定こども園・幼稚園・保育所】&#10;一人当たり面積"/>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505" name="n_2aveValue【認定こども園・幼稚園・保育所】&#10;一人当たり面積"/>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506" name="n_3aveValue【認定こども園・幼稚園・保育所】&#10;一人当たり面積"/>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7"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118127</xdr:rowOff>
    </xdr:from>
    <xdr:ext cx="469744" cy="259045"/>
    <xdr:sp macro="" textlink="">
      <xdr:nvSpPr>
        <xdr:cNvPr id="508" name="n_1mainValue【認定こども園・幼稚園・保育所】&#10;一人当たり面積"/>
        <xdr:cNvSpPr txBox="1"/>
      </xdr:nvSpPr>
      <xdr:spPr>
        <a:xfrm>
          <a:off x="21075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121937</xdr:rowOff>
    </xdr:from>
    <xdr:ext cx="469744" cy="259045"/>
    <xdr:sp macro="" textlink="">
      <xdr:nvSpPr>
        <xdr:cNvPr id="509" name="n_2mainValue【認定こども園・幼稚園・保育所】&#10;一人当たり面積"/>
        <xdr:cNvSpPr txBox="1"/>
      </xdr:nvSpPr>
      <xdr:spPr>
        <a:xfrm>
          <a:off x="20199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121937</xdr:rowOff>
    </xdr:from>
    <xdr:ext cx="469744" cy="259045"/>
    <xdr:sp macro="" textlink="">
      <xdr:nvSpPr>
        <xdr:cNvPr id="510" name="n_3mainValue【認定こども園・幼稚園・保育所】&#10;一人当たり面積"/>
        <xdr:cNvSpPr txBox="1"/>
      </xdr:nvSpPr>
      <xdr:spPr>
        <a:xfrm>
          <a:off x="19310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121937</xdr:rowOff>
    </xdr:from>
    <xdr:ext cx="469744" cy="259045"/>
    <xdr:sp macro="" textlink="">
      <xdr:nvSpPr>
        <xdr:cNvPr id="511" name="n_4mainValue【認定こども園・幼稚園・保育所】&#10;一人当たり面積"/>
        <xdr:cNvSpPr txBox="1"/>
      </xdr:nvSpPr>
      <xdr:spPr>
        <a:xfrm>
          <a:off x="18421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41" name="【学校施設】&#10;有形固定資産減価償却率平均値テキスト"/>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57785</xdr:rowOff>
    </xdr:from>
    <xdr:to>
      <xdr:col>81</xdr:col>
      <xdr:colOff>101600</xdr:colOff>
      <xdr:row>60</xdr:row>
      <xdr:rowOff>159385</xdr:rowOff>
    </xdr:to>
    <xdr:sp macro="" textlink="">
      <xdr:nvSpPr>
        <xdr:cNvPr id="543" name="フローチャート: 判断 542"/>
        <xdr:cNvSpPr/>
      </xdr:nvSpPr>
      <xdr:spPr>
        <a:xfrm>
          <a:off x="15430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44" name="フローチャート: 判断 543"/>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12065</xdr:rowOff>
    </xdr:from>
    <xdr:to>
      <xdr:col>67</xdr:col>
      <xdr:colOff>101600</xdr:colOff>
      <xdr:row>60</xdr:row>
      <xdr:rowOff>113665</xdr:rowOff>
    </xdr:to>
    <xdr:sp macro="" textlink="">
      <xdr:nvSpPr>
        <xdr:cNvPr id="546" name="フローチャート: 判断 545"/>
        <xdr:cNvSpPr/>
      </xdr:nvSpPr>
      <xdr:spPr>
        <a:xfrm>
          <a:off x="12763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52070</xdr:rowOff>
    </xdr:from>
    <xdr:to>
      <xdr:col>85</xdr:col>
      <xdr:colOff>177800</xdr:colOff>
      <xdr:row>60</xdr:row>
      <xdr:rowOff>153670</xdr:rowOff>
    </xdr:to>
    <xdr:sp macro="" textlink="">
      <xdr:nvSpPr>
        <xdr:cNvPr id="552" name="楕円 551"/>
        <xdr:cNvSpPr/>
      </xdr:nvSpPr>
      <xdr:spPr>
        <a:xfrm>
          <a:off x="16268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74947</xdr:rowOff>
    </xdr:from>
    <xdr:ext cx="405111" cy="259045"/>
    <xdr:sp macro="" textlink="">
      <xdr:nvSpPr>
        <xdr:cNvPr id="553" name="【学校施設】&#10;有形固定資産減価償却率該当値テキスト"/>
        <xdr:cNvSpPr txBox="1"/>
      </xdr:nvSpPr>
      <xdr:spPr>
        <a:xfrm>
          <a:off x="16357600"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59690</xdr:rowOff>
    </xdr:from>
    <xdr:to>
      <xdr:col>81</xdr:col>
      <xdr:colOff>101600</xdr:colOff>
      <xdr:row>60</xdr:row>
      <xdr:rowOff>161290</xdr:rowOff>
    </xdr:to>
    <xdr:sp macro="" textlink="">
      <xdr:nvSpPr>
        <xdr:cNvPr id="554" name="楕円 553"/>
        <xdr:cNvSpPr/>
      </xdr:nvSpPr>
      <xdr:spPr>
        <a:xfrm>
          <a:off x="15430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102870</xdr:rowOff>
    </xdr:from>
    <xdr:to>
      <xdr:col>85</xdr:col>
      <xdr:colOff>127000</xdr:colOff>
      <xdr:row>60</xdr:row>
      <xdr:rowOff>110490</xdr:rowOff>
    </xdr:to>
    <xdr:cxnSp macro="">
      <xdr:nvCxnSpPr>
        <xdr:cNvPr id="555" name="直線コネクタ 554"/>
        <xdr:cNvCxnSpPr/>
      </xdr:nvCxnSpPr>
      <xdr:spPr>
        <a:xfrm flipV="1">
          <a:off x="15481300" y="103898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69215</xdr:rowOff>
    </xdr:from>
    <xdr:to>
      <xdr:col>76</xdr:col>
      <xdr:colOff>165100</xdr:colOff>
      <xdr:row>60</xdr:row>
      <xdr:rowOff>170815</xdr:rowOff>
    </xdr:to>
    <xdr:sp macro="" textlink="">
      <xdr:nvSpPr>
        <xdr:cNvPr id="556" name="楕円 555"/>
        <xdr:cNvSpPr/>
      </xdr:nvSpPr>
      <xdr:spPr>
        <a:xfrm>
          <a:off x="14541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110490</xdr:rowOff>
    </xdr:from>
    <xdr:to>
      <xdr:col>81</xdr:col>
      <xdr:colOff>50800</xdr:colOff>
      <xdr:row>60</xdr:row>
      <xdr:rowOff>120015</xdr:rowOff>
    </xdr:to>
    <xdr:cxnSp macro="">
      <xdr:nvCxnSpPr>
        <xdr:cNvPr id="557" name="直線コネクタ 556"/>
        <xdr:cNvCxnSpPr/>
      </xdr:nvCxnSpPr>
      <xdr:spPr>
        <a:xfrm flipV="1">
          <a:off x="14592300" y="103974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88265</xdr:rowOff>
    </xdr:from>
    <xdr:to>
      <xdr:col>72</xdr:col>
      <xdr:colOff>38100</xdr:colOff>
      <xdr:row>61</xdr:row>
      <xdr:rowOff>18415</xdr:rowOff>
    </xdr:to>
    <xdr:sp macro="" textlink="">
      <xdr:nvSpPr>
        <xdr:cNvPr id="558" name="楕円 557"/>
        <xdr:cNvSpPr/>
      </xdr:nvSpPr>
      <xdr:spPr>
        <a:xfrm>
          <a:off x="13652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120015</xdr:rowOff>
    </xdr:from>
    <xdr:to>
      <xdr:col>76</xdr:col>
      <xdr:colOff>114300</xdr:colOff>
      <xdr:row>60</xdr:row>
      <xdr:rowOff>139065</xdr:rowOff>
    </xdr:to>
    <xdr:cxnSp macro="">
      <xdr:nvCxnSpPr>
        <xdr:cNvPr id="559" name="直線コネクタ 558"/>
        <xdr:cNvCxnSpPr/>
      </xdr:nvCxnSpPr>
      <xdr:spPr>
        <a:xfrm flipV="1">
          <a:off x="13703300" y="104070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46355</xdr:rowOff>
    </xdr:from>
    <xdr:to>
      <xdr:col>67</xdr:col>
      <xdr:colOff>101600</xdr:colOff>
      <xdr:row>60</xdr:row>
      <xdr:rowOff>147955</xdr:rowOff>
    </xdr:to>
    <xdr:sp macro="" textlink="">
      <xdr:nvSpPr>
        <xdr:cNvPr id="560" name="楕円 559"/>
        <xdr:cNvSpPr/>
      </xdr:nvSpPr>
      <xdr:spPr>
        <a:xfrm>
          <a:off x="12763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97155</xdr:rowOff>
    </xdr:from>
    <xdr:to>
      <xdr:col>71</xdr:col>
      <xdr:colOff>177800</xdr:colOff>
      <xdr:row>60</xdr:row>
      <xdr:rowOff>139065</xdr:rowOff>
    </xdr:to>
    <xdr:cxnSp macro="">
      <xdr:nvCxnSpPr>
        <xdr:cNvPr id="561" name="直線コネクタ 560"/>
        <xdr:cNvCxnSpPr/>
      </xdr:nvCxnSpPr>
      <xdr:spPr>
        <a:xfrm>
          <a:off x="12814300" y="103841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4462</xdr:rowOff>
    </xdr:from>
    <xdr:ext cx="405111" cy="259045"/>
    <xdr:sp macro="" textlink="">
      <xdr:nvSpPr>
        <xdr:cNvPr id="562" name="n_1aveValue【学校施設】&#10;有形固定資産減価償却率"/>
        <xdr:cNvSpPr txBox="1"/>
      </xdr:nvSpPr>
      <xdr:spPr>
        <a:xfrm>
          <a:off x="152660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563" name="n_2aveValue【学校施設】&#10;有形固定資産減価償却率"/>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130192</xdr:rowOff>
    </xdr:from>
    <xdr:ext cx="405111" cy="259045"/>
    <xdr:sp macro="" textlink="">
      <xdr:nvSpPr>
        <xdr:cNvPr id="565" name="n_4aveValue【学校施設】&#10;有形固定資産減価償却率"/>
        <xdr:cNvSpPr txBox="1"/>
      </xdr:nvSpPr>
      <xdr:spPr>
        <a:xfrm>
          <a:off x="12611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152417</xdr:rowOff>
    </xdr:from>
    <xdr:ext cx="405111" cy="259045"/>
    <xdr:sp macro="" textlink="">
      <xdr:nvSpPr>
        <xdr:cNvPr id="566" name="n_1mainValue【学校施設】&#10;有形固定資産減価償却率"/>
        <xdr:cNvSpPr txBox="1"/>
      </xdr:nvSpPr>
      <xdr:spPr>
        <a:xfrm>
          <a:off x="152660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161942</xdr:rowOff>
    </xdr:from>
    <xdr:ext cx="405111" cy="259045"/>
    <xdr:sp macro="" textlink="">
      <xdr:nvSpPr>
        <xdr:cNvPr id="567" name="n_2mainValue【学校施設】&#10;有形固定資産減価償却率"/>
        <xdr:cNvSpPr txBox="1"/>
      </xdr:nvSpPr>
      <xdr:spPr>
        <a:xfrm>
          <a:off x="14389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9542</xdr:rowOff>
    </xdr:from>
    <xdr:ext cx="405111" cy="259045"/>
    <xdr:sp macro="" textlink="">
      <xdr:nvSpPr>
        <xdr:cNvPr id="568" name="n_3mainValue【学校施設】&#10;有形固定資産減価償却率"/>
        <xdr:cNvSpPr txBox="1"/>
      </xdr:nvSpPr>
      <xdr:spPr>
        <a:xfrm>
          <a:off x="13500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139082</xdr:rowOff>
    </xdr:from>
    <xdr:ext cx="405111" cy="259045"/>
    <xdr:sp macro="" textlink="">
      <xdr:nvSpPr>
        <xdr:cNvPr id="569" name="n_4mainValue【学校施設】&#10;有形固定資産減価償却率"/>
        <xdr:cNvSpPr txBox="1"/>
      </xdr:nvSpPr>
      <xdr:spPr>
        <a:xfrm>
          <a:off x="12611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51498</xdr:rowOff>
    </xdr:from>
    <xdr:to>
      <xdr:col>112</xdr:col>
      <xdr:colOff>38100</xdr:colOff>
      <xdr:row>62</xdr:row>
      <xdr:rowOff>153098</xdr:rowOff>
    </xdr:to>
    <xdr:sp macro="" textlink="">
      <xdr:nvSpPr>
        <xdr:cNvPr id="600" name="フローチャート: 判断 599"/>
        <xdr:cNvSpPr/>
      </xdr:nvSpPr>
      <xdr:spPr>
        <a:xfrm>
          <a:off x="21272500" y="1068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52451</xdr:rowOff>
    </xdr:from>
    <xdr:to>
      <xdr:col>107</xdr:col>
      <xdr:colOff>101600</xdr:colOff>
      <xdr:row>62</xdr:row>
      <xdr:rowOff>154051</xdr:rowOff>
    </xdr:to>
    <xdr:sp macro="" textlink="">
      <xdr:nvSpPr>
        <xdr:cNvPr id="601" name="フローチャート: 判断 600"/>
        <xdr:cNvSpPr/>
      </xdr:nvSpPr>
      <xdr:spPr>
        <a:xfrm>
          <a:off x="20383500" y="1068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61595</xdr:rowOff>
    </xdr:from>
    <xdr:to>
      <xdr:col>102</xdr:col>
      <xdr:colOff>165100</xdr:colOff>
      <xdr:row>62</xdr:row>
      <xdr:rowOff>163195</xdr:rowOff>
    </xdr:to>
    <xdr:sp macro="" textlink="">
      <xdr:nvSpPr>
        <xdr:cNvPr id="602" name="フローチャート: 判断 601"/>
        <xdr:cNvSpPr/>
      </xdr:nvSpPr>
      <xdr:spPr>
        <a:xfrm>
          <a:off x="194945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64833</xdr:rowOff>
    </xdr:from>
    <xdr:to>
      <xdr:col>98</xdr:col>
      <xdr:colOff>38100</xdr:colOff>
      <xdr:row>62</xdr:row>
      <xdr:rowOff>166433</xdr:rowOff>
    </xdr:to>
    <xdr:sp macro="" textlink="">
      <xdr:nvSpPr>
        <xdr:cNvPr id="603" name="フローチャート: 判断 602"/>
        <xdr:cNvSpPr/>
      </xdr:nvSpPr>
      <xdr:spPr>
        <a:xfrm>
          <a:off x="18605500" y="1069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84455</xdr:rowOff>
    </xdr:from>
    <xdr:to>
      <xdr:col>116</xdr:col>
      <xdr:colOff>114300</xdr:colOff>
      <xdr:row>63</xdr:row>
      <xdr:rowOff>14605</xdr:rowOff>
    </xdr:to>
    <xdr:sp macro="" textlink="">
      <xdr:nvSpPr>
        <xdr:cNvPr id="609" name="楕円 608"/>
        <xdr:cNvSpPr/>
      </xdr:nvSpPr>
      <xdr:spPr>
        <a:xfrm>
          <a:off x="221107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62882</xdr:rowOff>
    </xdr:from>
    <xdr:ext cx="469744" cy="259045"/>
    <xdr:sp macro="" textlink="">
      <xdr:nvSpPr>
        <xdr:cNvPr id="610" name="【学校施設】&#10;一人当たり面積該当値テキスト"/>
        <xdr:cNvSpPr txBox="1"/>
      </xdr:nvSpPr>
      <xdr:spPr>
        <a:xfrm>
          <a:off x="22199600"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88074</xdr:rowOff>
    </xdr:from>
    <xdr:to>
      <xdr:col>112</xdr:col>
      <xdr:colOff>38100</xdr:colOff>
      <xdr:row>63</xdr:row>
      <xdr:rowOff>18224</xdr:rowOff>
    </xdr:to>
    <xdr:sp macro="" textlink="">
      <xdr:nvSpPr>
        <xdr:cNvPr id="611" name="楕円 610"/>
        <xdr:cNvSpPr/>
      </xdr:nvSpPr>
      <xdr:spPr>
        <a:xfrm>
          <a:off x="21272500" y="107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135255</xdr:rowOff>
    </xdr:from>
    <xdr:to>
      <xdr:col>116</xdr:col>
      <xdr:colOff>63500</xdr:colOff>
      <xdr:row>62</xdr:row>
      <xdr:rowOff>138874</xdr:rowOff>
    </xdr:to>
    <xdr:cxnSp macro="">
      <xdr:nvCxnSpPr>
        <xdr:cNvPr id="612" name="直線コネクタ 611"/>
        <xdr:cNvCxnSpPr/>
      </xdr:nvCxnSpPr>
      <xdr:spPr>
        <a:xfrm flipV="1">
          <a:off x="21323300" y="10765155"/>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91122</xdr:rowOff>
    </xdr:from>
    <xdr:to>
      <xdr:col>107</xdr:col>
      <xdr:colOff>101600</xdr:colOff>
      <xdr:row>63</xdr:row>
      <xdr:rowOff>21272</xdr:rowOff>
    </xdr:to>
    <xdr:sp macro="" textlink="">
      <xdr:nvSpPr>
        <xdr:cNvPr id="613" name="楕円 612"/>
        <xdr:cNvSpPr/>
      </xdr:nvSpPr>
      <xdr:spPr>
        <a:xfrm>
          <a:off x="20383500" y="107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138874</xdr:rowOff>
    </xdr:from>
    <xdr:to>
      <xdr:col>111</xdr:col>
      <xdr:colOff>177800</xdr:colOff>
      <xdr:row>62</xdr:row>
      <xdr:rowOff>141922</xdr:rowOff>
    </xdr:to>
    <xdr:cxnSp macro="">
      <xdr:nvCxnSpPr>
        <xdr:cNvPr id="614" name="直線コネクタ 613"/>
        <xdr:cNvCxnSpPr/>
      </xdr:nvCxnSpPr>
      <xdr:spPr>
        <a:xfrm flipV="1">
          <a:off x="20434300" y="1076877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93218</xdr:rowOff>
    </xdr:from>
    <xdr:to>
      <xdr:col>102</xdr:col>
      <xdr:colOff>165100</xdr:colOff>
      <xdr:row>63</xdr:row>
      <xdr:rowOff>23368</xdr:rowOff>
    </xdr:to>
    <xdr:sp macro="" textlink="">
      <xdr:nvSpPr>
        <xdr:cNvPr id="615" name="楕円 614"/>
        <xdr:cNvSpPr/>
      </xdr:nvSpPr>
      <xdr:spPr>
        <a:xfrm>
          <a:off x="194945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141922</xdr:rowOff>
    </xdr:from>
    <xdr:to>
      <xdr:col>107</xdr:col>
      <xdr:colOff>50800</xdr:colOff>
      <xdr:row>62</xdr:row>
      <xdr:rowOff>144018</xdr:rowOff>
    </xdr:to>
    <xdr:cxnSp macro="">
      <xdr:nvCxnSpPr>
        <xdr:cNvPr id="616" name="直線コネクタ 615"/>
        <xdr:cNvCxnSpPr/>
      </xdr:nvCxnSpPr>
      <xdr:spPr>
        <a:xfrm flipV="1">
          <a:off x="19545300" y="10771822"/>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95314</xdr:rowOff>
    </xdr:from>
    <xdr:to>
      <xdr:col>98</xdr:col>
      <xdr:colOff>38100</xdr:colOff>
      <xdr:row>63</xdr:row>
      <xdr:rowOff>25464</xdr:rowOff>
    </xdr:to>
    <xdr:sp macro="" textlink="">
      <xdr:nvSpPr>
        <xdr:cNvPr id="617" name="楕円 616"/>
        <xdr:cNvSpPr/>
      </xdr:nvSpPr>
      <xdr:spPr>
        <a:xfrm>
          <a:off x="18605500" y="107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144018</xdr:rowOff>
    </xdr:from>
    <xdr:to>
      <xdr:col>102</xdr:col>
      <xdr:colOff>114300</xdr:colOff>
      <xdr:row>62</xdr:row>
      <xdr:rowOff>146114</xdr:rowOff>
    </xdr:to>
    <xdr:cxnSp macro="">
      <xdr:nvCxnSpPr>
        <xdr:cNvPr id="618" name="直線コネクタ 617"/>
        <xdr:cNvCxnSpPr/>
      </xdr:nvCxnSpPr>
      <xdr:spPr>
        <a:xfrm flipV="1">
          <a:off x="18656300" y="10773918"/>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169625</xdr:rowOff>
    </xdr:from>
    <xdr:ext cx="469744" cy="259045"/>
    <xdr:sp macro="" textlink="">
      <xdr:nvSpPr>
        <xdr:cNvPr id="619" name="n_1aveValue【学校施設】&#10;一人当たり面積"/>
        <xdr:cNvSpPr txBox="1"/>
      </xdr:nvSpPr>
      <xdr:spPr>
        <a:xfrm>
          <a:off x="21075727" y="1045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170578</xdr:rowOff>
    </xdr:from>
    <xdr:ext cx="469744" cy="259045"/>
    <xdr:sp macro="" textlink="">
      <xdr:nvSpPr>
        <xdr:cNvPr id="620" name="n_2aveValue【学校施設】&#10;一人当たり面積"/>
        <xdr:cNvSpPr txBox="1"/>
      </xdr:nvSpPr>
      <xdr:spPr>
        <a:xfrm>
          <a:off x="20199427" y="1045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8272</xdr:rowOff>
    </xdr:from>
    <xdr:ext cx="469744" cy="259045"/>
    <xdr:sp macro="" textlink="">
      <xdr:nvSpPr>
        <xdr:cNvPr id="621" name="n_3aveValue【学校施設】&#10;一人当たり面積"/>
        <xdr:cNvSpPr txBox="1"/>
      </xdr:nvSpPr>
      <xdr:spPr>
        <a:xfrm>
          <a:off x="19310427" y="1046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11510</xdr:rowOff>
    </xdr:from>
    <xdr:ext cx="469744" cy="259045"/>
    <xdr:sp macro="" textlink="">
      <xdr:nvSpPr>
        <xdr:cNvPr id="622" name="n_4aveValue【学校施設】&#10;一人当たり面積"/>
        <xdr:cNvSpPr txBox="1"/>
      </xdr:nvSpPr>
      <xdr:spPr>
        <a:xfrm>
          <a:off x="18421427" y="1046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9351</xdr:rowOff>
    </xdr:from>
    <xdr:ext cx="469744" cy="259045"/>
    <xdr:sp macro="" textlink="">
      <xdr:nvSpPr>
        <xdr:cNvPr id="623" name="n_1mainValue【学校施設】&#10;一人当たり面積"/>
        <xdr:cNvSpPr txBox="1"/>
      </xdr:nvSpPr>
      <xdr:spPr>
        <a:xfrm>
          <a:off x="21075727" y="108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12399</xdr:rowOff>
    </xdr:from>
    <xdr:ext cx="469744" cy="259045"/>
    <xdr:sp macro="" textlink="">
      <xdr:nvSpPr>
        <xdr:cNvPr id="624" name="n_2mainValue【学校施設】&#10;一人当たり面積"/>
        <xdr:cNvSpPr txBox="1"/>
      </xdr:nvSpPr>
      <xdr:spPr>
        <a:xfrm>
          <a:off x="20199427" y="1081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14495</xdr:rowOff>
    </xdr:from>
    <xdr:ext cx="469744" cy="259045"/>
    <xdr:sp macro="" textlink="">
      <xdr:nvSpPr>
        <xdr:cNvPr id="625" name="n_3mainValue【学校施設】&#10;一人当たり面積"/>
        <xdr:cNvSpPr txBox="1"/>
      </xdr:nvSpPr>
      <xdr:spPr>
        <a:xfrm>
          <a:off x="19310427" y="108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16591</xdr:rowOff>
    </xdr:from>
    <xdr:ext cx="469744" cy="259045"/>
    <xdr:sp macro="" textlink="">
      <xdr:nvSpPr>
        <xdr:cNvPr id="626" name="n_4mainValue【学校施設】&#10;一人当たり面積"/>
        <xdr:cNvSpPr txBox="1"/>
      </xdr:nvSpPr>
      <xdr:spPr>
        <a:xfrm>
          <a:off x="18421427" y="1081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88537</xdr:rowOff>
    </xdr:from>
    <xdr:to>
      <xdr:col>81</xdr:col>
      <xdr:colOff>101600</xdr:colOff>
      <xdr:row>84</xdr:row>
      <xdr:rowOff>18687</xdr:rowOff>
    </xdr:to>
    <xdr:sp macro="" textlink="">
      <xdr:nvSpPr>
        <xdr:cNvPr id="659" name="フローチャート: 判断 658"/>
        <xdr:cNvSpPr/>
      </xdr:nvSpPr>
      <xdr:spPr>
        <a:xfrm>
          <a:off x="15430500" y="1431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46082</xdr:rowOff>
    </xdr:from>
    <xdr:to>
      <xdr:col>76</xdr:col>
      <xdr:colOff>165100</xdr:colOff>
      <xdr:row>83</xdr:row>
      <xdr:rowOff>147682</xdr:rowOff>
    </xdr:to>
    <xdr:sp macro="" textlink="">
      <xdr:nvSpPr>
        <xdr:cNvPr id="660" name="フローチャート: 判断 659"/>
        <xdr:cNvSpPr/>
      </xdr:nvSpPr>
      <xdr:spPr>
        <a:xfrm>
          <a:off x="14541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61" name="フローチャート: 判断 660"/>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16692</xdr:rowOff>
    </xdr:from>
    <xdr:to>
      <xdr:col>67</xdr:col>
      <xdr:colOff>101600</xdr:colOff>
      <xdr:row>83</xdr:row>
      <xdr:rowOff>118292</xdr:rowOff>
    </xdr:to>
    <xdr:sp macro="" textlink="">
      <xdr:nvSpPr>
        <xdr:cNvPr id="662" name="フローチャート: 判断 661"/>
        <xdr:cNvSpPr/>
      </xdr:nvSpPr>
      <xdr:spPr>
        <a:xfrm>
          <a:off x="12763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132624</xdr:rowOff>
    </xdr:from>
    <xdr:to>
      <xdr:col>85</xdr:col>
      <xdr:colOff>177800</xdr:colOff>
      <xdr:row>85</xdr:row>
      <xdr:rowOff>62774</xdr:rowOff>
    </xdr:to>
    <xdr:sp macro="" textlink="">
      <xdr:nvSpPr>
        <xdr:cNvPr id="668" name="楕円 667"/>
        <xdr:cNvSpPr/>
      </xdr:nvSpPr>
      <xdr:spPr>
        <a:xfrm>
          <a:off x="16268700" y="145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111051</xdr:rowOff>
    </xdr:from>
    <xdr:ext cx="405111" cy="259045"/>
    <xdr:sp macro="" textlink="">
      <xdr:nvSpPr>
        <xdr:cNvPr id="669" name="【児童館】&#10;有形固定資産減価償却率該当値テキスト"/>
        <xdr:cNvSpPr txBox="1"/>
      </xdr:nvSpPr>
      <xdr:spPr>
        <a:xfrm>
          <a:off x="16357600"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98334</xdr:rowOff>
    </xdr:from>
    <xdr:to>
      <xdr:col>81</xdr:col>
      <xdr:colOff>101600</xdr:colOff>
      <xdr:row>85</xdr:row>
      <xdr:rowOff>28484</xdr:rowOff>
    </xdr:to>
    <xdr:sp macro="" textlink="">
      <xdr:nvSpPr>
        <xdr:cNvPr id="670" name="楕円 669"/>
        <xdr:cNvSpPr/>
      </xdr:nvSpPr>
      <xdr:spPr>
        <a:xfrm>
          <a:off x="15430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149134</xdr:rowOff>
    </xdr:from>
    <xdr:to>
      <xdr:col>85</xdr:col>
      <xdr:colOff>127000</xdr:colOff>
      <xdr:row>85</xdr:row>
      <xdr:rowOff>11974</xdr:rowOff>
    </xdr:to>
    <xdr:cxnSp macro="">
      <xdr:nvCxnSpPr>
        <xdr:cNvPr id="671" name="直線コネクタ 670"/>
        <xdr:cNvCxnSpPr/>
      </xdr:nvCxnSpPr>
      <xdr:spPr>
        <a:xfrm>
          <a:off x="15481300" y="145509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65677</xdr:rowOff>
    </xdr:from>
    <xdr:to>
      <xdr:col>76</xdr:col>
      <xdr:colOff>165100</xdr:colOff>
      <xdr:row>84</xdr:row>
      <xdr:rowOff>167277</xdr:rowOff>
    </xdr:to>
    <xdr:sp macro="" textlink="">
      <xdr:nvSpPr>
        <xdr:cNvPr id="672" name="楕円 671"/>
        <xdr:cNvSpPr/>
      </xdr:nvSpPr>
      <xdr:spPr>
        <a:xfrm>
          <a:off x="14541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116477</xdr:rowOff>
    </xdr:from>
    <xdr:to>
      <xdr:col>81</xdr:col>
      <xdr:colOff>50800</xdr:colOff>
      <xdr:row>84</xdr:row>
      <xdr:rowOff>149134</xdr:rowOff>
    </xdr:to>
    <xdr:cxnSp macro="">
      <xdr:nvCxnSpPr>
        <xdr:cNvPr id="673" name="直線コネクタ 672"/>
        <xdr:cNvCxnSpPr/>
      </xdr:nvCxnSpPr>
      <xdr:spPr>
        <a:xfrm>
          <a:off x="14592300" y="145182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31387</xdr:rowOff>
    </xdr:from>
    <xdr:to>
      <xdr:col>72</xdr:col>
      <xdr:colOff>38100</xdr:colOff>
      <xdr:row>84</xdr:row>
      <xdr:rowOff>132987</xdr:rowOff>
    </xdr:to>
    <xdr:sp macro="" textlink="">
      <xdr:nvSpPr>
        <xdr:cNvPr id="674" name="楕円 673"/>
        <xdr:cNvSpPr/>
      </xdr:nvSpPr>
      <xdr:spPr>
        <a:xfrm>
          <a:off x="13652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82187</xdr:rowOff>
    </xdr:from>
    <xdr:to>
      <xdr:col>76</xdr:col>
      <xdr:colOff>114300</xdr:colOff>
      <xdr:row>84</xdr:row>
      <xdr:rowOff>116477</xdr:rowOff>
    </xdr:to>
    <xdr:cxnSp macro="">
      <xdr:nvCxnSpPr>
        <xdr:cNvPr id="675" name="直線コネクタ 674"/>
        <xdr:cNvCxnSpPr/>
      </xdr:nvCxnSpPr>
      <xdr:spPr>
        <a:xfrm>
          <a:off x="13703300" y="144839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170180</xdr:rowOff>
    </xdr:from>
    <xdr:to>
      <xdr:col>67</xdr:col>
      <xdr:colOff>101600</xdr:colOff>
      <xdr:row>84</xdr:row>
      <xdr:rowOff>100330</xdr:rowOff>
    </xdr:to>
    <xdr:sp macro="" textlink="">
      <xdr:nvSpPr>
        <xdr:cNvPr id="676" name="楕円 675"/>
        <xdr:cNvSpPr/>
      </xdr:nvSpPr>
      <xdr:spPr>
        <a:xfrm>
          <a:off x="12763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49530</xdr:rowOff>
    </xdr:from>
    <xdr:to>
      <xdr:col>71</xdr:col>
      <xdr:colOff>177800</xdr:colOff>
      <xdr:row>84</xdr:row>
      <xdr:rowOff>82187</xdr:rowOff>
    </xdr:to>
    <xdr:cxnSp macro="">
      <xdr:nvCxnSpPr>
        <xdr:cNvPr id="677" name="直線コネクタ 676"/>
        <xdr:cNvCxnSpPr/>
      </xdr:nvCxnSpPr>
      <xdr:spPr>
        <a:xfrm>
          <a:off x="12814300" y="144513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35214</xdr:rowOff>
    </xdr:from>
    <xdr:ext cx="405111" cy="259045"/>
    <xdr:sp macro="" textlink="">
      <xdr:nvSpPr>
        <xdr:cNvPr id="678" name="n_1aveValue【児童館】&#10;有形固定資産減価償却率"/>
        <xdr:cNvSpPr txBox="1"/>
      </xdr:nvSpPr>
      <xdr:spPr>
        <a:xfrm>
          <a:off x="15266044" y="1409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164209</xdr:rowOff>
    </xdr:from>
    <xdr:ext cx="405111" cy="259045"/>
    <xdr:sp macro="" textlink="">
      <xdr:nvSpPr>
        <xdr:cNvPr id="679" name="n_2aveValue【児童館】&#10;有形固定資産減価償却率"/>
        <xdr:cNvSpPr txBox="1"/>
      </xdr:nvSpPr>
      <xdr:spPr>
        <a:xfrm>
          <a:off x="14389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680" name="n_3aveValue【児童館】&#10;有形固定資産減価償却率"/>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134819</xdr:rowOff>
    </xdr:from>
    <xdr:ext cx="405111" cy="259045"/>
    <xdr:sp macro="" textlink="">
      <xdr:nvSpPr>
        <xdr:cNvPr id="681" name="n_4aveValue【児童館】&#10;有形固定資産減価償却率"/>
        <xdr:cNvSpPr txBox="1"/>
      </xdr:nvSpPr>
      <xdr:spPr>
        <a:xfrm>
          <a:off x="12611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19611</xdr:rowOff>
    </xdr:from>
    <xdr:ext cx="405111" cy="259045"/>
    <xdr:sp macro="" textlink="">
      <xdr:nvSpPr>
        <xdr:cNvPr id="682" name="n_1mainValue【児童館】&#10;有形固定資産減価償却率"/>
        <xdr:cNvSpPr txBox="1"/>
      </xdr:nvSpPr>
      <xdr:spPr>
        <a:xfrm>
          <a:off x="15266044"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158404</xdr:rowOff>
    </xdr:from>
    <xdr:ext cx="405111" cy="259045"/>
    <xdr:sp macro="" textlink="">
      <xdr:nvSpPr>
        <xdr:cNvPr id="683" name="n_2mainValue【児童館】&#10;有形固定資産減価償却率"/>
        <xdr:cNvSpPr txBox="1"/>
      </xdr:nvSpPr>
      <xdr:spPr>
        <a:xfrm>
          <a:off x="143897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124114</xdr:rowOff>
    </xdr:from>
    <xdr:ext cx="405111" cy="259045"/>
    <xdr:sp macro="" textlink="">
      <xdr:nvSpPr>
        <xdr:cNvPr id="684" name="n_3mainValue【児童館】&#10;有形固定資産減価償却率"/>
        <xdr:cNvSpPr txBox="1"/>
      </xdr:nvSpPr>
      <xdr:spPr>
        <a:xfrm>
          <a:off x="13500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91457</xdr:rowOff>
    </xdr:from>
    <xdr:ext cx="405111" cy="259045"/>
    <xdr:sp macro="" textlink="">
      <xdr:nvSpPr>
        <xdr:cNvPr id="685" name="n_4mainValue【児童館】&#10;有形固定資産減価償却率"/>
        <xdr:cNvSpPr txBox="1"/>
      </xdr:nvSpPr>
      <xdr:spPr>
        <a:xfrm>
          <a:off x="12611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4" name="【児童館】&#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25" name="楕円 724"/>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726" name="【児童館】&#10;一人当たり面積該当値テキスト"/>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727" name="楕円 726"/>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728" name="直線コネクタ 727"/>
        <xdr:cNvCxnSpPr/>
      </xdr:nvCxnSpPr>
      <xdr:spPr>
        <a:xfrm>
          <a:off x="21323300" y="1461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729" name="楕円 728"/>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38100</xdr:rowOff>
    </xdr:to>
    <xdr:cxnSp macro="">
      <xdr:nvCxnSpPr>
        <xdr:cNvPr id="730" name="直線コネクタ 729"/>
        <xdr:cNvCxnSpPr/>
      </xdr:nvCxnSpPr>
      <xdr:spPr>
        <a:xfrm>
          <a:off x="20434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158750</xdr:rowOff>
    </xdr:from>
    <xdr:to>
      <xdr:col>102</xdr:col>
      <xdr:colOff>165100</xdr:colOff>
      <xdr:row>85</xdr:row>
      <xdr:rowOff>88900</xdr:rowOff>
    </xdr:to>
    <xdr:sp macro="" textlink="">
      <xdr:nvSpPr>
        <xdr:cNvPr id="731" name="楕円 730"/>
        <xdr:cNvSpPr/>
      </xdr:nvSpPr>
      <xdr:spPr>
        <a:xfrm>
          <a:off x="19494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38100</xdr:rowOff>
    </xdr:to>
    <xdr:cxnSp macro="">
      <xdr:nvCxnSpPr>
        <xdr:cNvPr id="732" name="直線コネクタ 731"/>
        <xdr:cNvCxnSpPr/>
      </xdr:nvCxnSpPr>
      <xdr:spPr>
        <a:xfrm>
          <a:off x="19545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158750</xdr:rowOff>
    </xdr:from>
    <xdr:to>
      <xdr:col>98</xdr:col>
      <xdr:colOff>38100</xdr:colOff>
      <xdr:row>85</xdr:row>
      <xdr:rowOff>88900</xdr:rowOff>
    </xdr:to>
    <xdr:sp macro="" textlink="">
      <xdr:nvSpPr>
        <xdr:cNvPr id="733" name="楕円 732"/>
        <xdr:cNvSpPr/>
      </xdr:nvSpPr>
      <xdr:spPr>
        <a:xfrm>
          <a:off x="18605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38100</xdr:rowOff>
    </xdr:from>
    <xdr:to>
      <xdr:col>102</xdr:col>
      <xdr:colOff>114300</xdr:colOff>
      <xdr:row>85</xdr:row>
      <xdr:rowOff>38100</xdr:rowOff>
    </xdr:to>
    <xdr:cxnSp macro="">
      <xdr:nvCxnSpPr>
        <xdr:cNvPr id="734" name="直線コネクタ 733"/>
        <xdr:cNvCxnSpPr/>
      </xdr:nvCxnSpPr>
      <xdr:spPr>
        <a:xfrm>
          <a:off x="18656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5"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6"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7"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8"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739" name="n_1mainValue【児童館】&#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740" name="n_2mainValue【児童館】&#10;一人当たり面積"/>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80027</xdr:rowOff>
    </xdr:from>
    <xdr:ext cx="469744" cy="259045"/>
    <xdr:sp macro="" textlink="">
      <xdr:nvSpPr>
        <xdr:cNvPr id="741" name="n_3mainValue【児童館】&#10;一人当たり面積"/>
        <xdr:cNvSpPr txBox="1"/>
      </xdr:nvSpPr>
      <xdr:spPr>
        <a:xfrm>
          <a:off x="19310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80027</xdr:rowOff>
    </xdr:from>
    <xdr:ext cx="469744" cy="259045"/>
    <xdr:sp macro="" textlink="">
      <xdr:nvSpPr>
        <xdr:cNvPr id="742" name="n_4mainValue【児童館】&#10;一人当たり面積"/>
        <xdr:cNvSpPr txBox="1"/>
      </xdr:nvSpPr>
      <xdr:spPr>
        <a:xfrm>
          <a:off x="18421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29211</xdr:rowOff>
    </xdr:from>
    <xdr:to>
      <xdr:col>81</xdr:col>
      <xdr:colOff>101600</xdr:colOff>
      <xdr:row>104</xdr:row>
      <xdr:rowOff>130811</xdr:rowOff>
    </xdr:to>
    <xdr:sp macro="" textlink="">
      <xdr:nvSpPr>
        <xdr:cNvPr id="774" name="フローチャート: 判断 773"/>
        <xdr:cNvSpPr/>
      </xdr:nvSpPr>
      <xdr:spPr>
        <a:xfrm>
          <a:off x="15430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775" name="フローチャート: 判断 774"/>
        <xdr:cNvSpPr/>
      </xdr:nvSpPr>
      <xdr:spPr>
        <a:xfrm>
          <a:off x="14541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776" name="フローチャート: 判断 775"/>
        <xdr:cNvSpPr/>
      </xdr:nvSpPr>
      <xdr:spPr>
        <a:xfrm>
          <a:off x="1365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77" name="フローチャート: 判断 776"/>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44450</xdr:rowOff>
    </xdr:from>
    <xdr:to>
      <xdr:col>85</xdr:col>
      <xdr:colOff>177800</xdr:colOff>
      <xdr:row>106</xdr:row>
      <xdr:rowOff>146050</xdr:rowOff>
    </xdr:to>
    <xdr:sp macro="" textlink="">
      <xdr:nvSpPr>
        <xdr:cNvPr id="783" name="楕円 782"/>
        <xdr:cNvSpPr/>
      </xdr:nvSpPr>
      <xdr:spPr>
        <a:xfrm>
          <a:off x="16268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22877</xdr:rowOff>
    </xdr:from>
    <xdr:ext cx="405111" cy="259045"/>
    <xdr:sp macro="" textlink="">
      <xdr:nvSpPr>
        <xdr:cNvPr id="784" name="【公民館】&#10;有形固定資産減価償却率該当値テキスト"/>
        <xdr:cNvSpPr txBox="1"/>
      </xdr:nvSpPr>
      <xdr:spPr>
        <a:xfrm>
          <a:off x="16357600"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164464</xdr:rowOff>
    </xdr:from>
    <xdr:to>
      <xdr:col>81</xdr:col>
      <xdr:colOff>101600</xdr:colOff>
      <xdr:row>106</xdr:row>
      <xdr:rowOff>94614</xdr:rowOff>
    </xdr:to>
    <xdr:sp macro="" textlink="">
      <xdr:nvSpPr>
        <xdr:cNvPr id="785" name="楕円 784"/>
        <xdr:cNvSpPr/>
      </xdr:nvSpPr>
      <xdr:spPr>
        <a:xfrm>
          <a:off x="15430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43814</xdr:rowOff>
    </xdr:from>
    <xdr:to>
      <xdr:col>85</xdr:col>
      <xdr:colOff>127000</xdr:colOff>
      <xdr:row>106</xdr:row>
      <xdr:rowOff>95250</xdr:rowOff>
    </xdr:to>
    <xdr:cxnSp macro="">
      <xdr:nvCxnSpPr>
        <xdr:cNvPr id="786" name="直線コネクタ 785"/>
        <xdr:cNvCxnSpPr/>
      </xdr:nvCxnSpPr>
      <xdr:spPr>
        <a:xfrm>
          <a:off x="15481300" y="18217514"/>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153036</xdr:rowOff>
    </xdr:from>
    <xdr:to>
      <xdr:col>76</xdr:col>
      <xdr:colOff>165100</xdr:colOff>
      <xdr:row>107</xdr:row>
      <xdr:rowOff>83186</xdr:rowOff>
    </xdr:to>
    <xdr:sp macro="" textlink="">
      <xdr:nvSpPr>
        <xdr:cNvPr id="787" name="楕円 786"/>
        <xdr:cNvSpPr/>
      </xdr:nvSpPr>
      <xdr:spPr>
        <a:xfrm>
          <a:off x="14541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43814</xdr:rowOff>
    </xdr:from>
    <xdr:to>
      <xdr:col>81</xdr:col>
      <xdr:colOff>50800</xdr:colOff>
      <xdr:row>107</xdr:row>
      <xdr:rowOff>32386</xdr:rowOff>
    </xdr:to>
    <xdr:cxnSp macro="">
      <xdr:nvCxnSpPr>
        <xdr:cNvPr id="788" name="直線コネクタ 787"/>
        <xdr:cNvCxnSpPr/>
      </xdr:nvCxnSpPr>
      <xdr:spPr>
        <a:xfrm flipV="1">
          <a:off x="14592300" y="18217514"/>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122555</xdr:rowOff>
    </xdr:from>
    <xdr:to>
      <xdr:col>72</xdr:col>
      <xdr:colOff>38100</xdr:colOff>
      <xdr:row>107</xdr:row>
      <xdr:rowOff>52705</xdr:rowOff>
    </xdr:to>
    <xdr:sp macro="" textlink="">
      <xdr:nvSpPr>
        <xdr:cNvPr id="789" name="楕円 788"/>
        <xdr:cNvSpPr/>
      </xdr:nvSpPr>
      <xdr:spPr>
        <a:xfrm>
          <a:off x="13652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xdr:rowOff>
    </xdr:from>
    <xdr:to>
      <xdr:col>76</xdr:col>
      <xdr:colOff>114300</xdr:colOff>
      <xdr:row>107</xdr:row>
      <xdr:rowOff>32386</xdr:rowOff>
    </xdr:to>
    <xdr:cxnSp macro="">
      <xdr:nvCxnSpPr>
        <xdr:cNvPr id="790" name="直線コネクタ 789"/>
        <xdr:cNvCxnSpPr/>
      </xdr:nvCxnSpPr>
      <xdr:spPr>
        <a:xfrm>
          <a:off x="13703300" y="183470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103505</xdr:rowOff>
    </xdr:from>
    <xdr:to>
      <xdr:col>67</xdr:col>
      <xdr:colOff>101600</xdr:colOff>
      <xdr:row>107</xdr:row>
      <xdr:rowOff>33655</xdr:rowOff>
    </xdr:to>
    <xdr:sp macro="" textlink="">
      <xdr:nvSpPr>
        <xdr:cNvPr id="791" name="楕円 790"/>
        <xdr:cNvSpPr/>
      </xdr:nvSpPr>
      <xdr:spPr>
        <a:xfrm>
          <a:off x="12763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154305</xdr:rowOff>
    </xdr:from>
    <xdr:to>
      <xdr:col>71</xdr:col>
      <xdr:colOff>177800</xdr:colOff>
      <xdr:row>107</xdr:row>
      <xdr:rowOff>1905</xdr:rowOff>
    </xdr:to>
    <xdr:cxnSp macro="">
      <xdr:nvCxnSpPr>
        <xdr:cNvPr id="792" name="直線コネクタ 791"/>
        <xdr:cNvCxnSpPr/>
      </xdr:nvCxnSpPr>
      <xdr:spPr>
        <a:xfrm>
          <a:off x="12814300" y="183280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147338</xdr:rowOff>
    </xdr:from>
    <xdr:ext cx="405111" cy="259045"/>
    <xdr:sp macro="" textlink="">
      <xdr:nvSpPr>
        <xdr:cNvPr id="793" name="n_1aveValue【公民館】&#10;有形固定資産減価償却率"/>
        <xdr:cNvSpPr txBox="1"/>
      </xdr:nvSpPr>
      <xdr:spPr>
        <a:xfrm>
          <a:off x="152660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126382</xdr:rowOff>
    </xdr:from>
    <xdr:ext cx="405111" cy="259045"/>
    <xdr:sp macro="" textlink="">
      <xdr:nvSpPr>
        <xdr:cNvPr id="794" name="n_2aveValue【公民館】&#10;有形固定資産減価償却率"/>
        <xdr:cNvSpPr txBox="1"/>
      </xdr:nvSpPr>
      <xdr:spPr>
        <a:xfrm>
          <a:off x="14389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101616</xdr:rowOff>
    </xdr:from>
    <xdr:ext cx="405111" cy="259045"/>
    <xdr:sp macro="" textlink="">
      <xdr:nvSpPr>
        <xdr:cNvPr id="795" name="n_3aveValue【公民館】&#10;有形固定資産減価償却率"/>
        <xdr:cNvSpPr txBox="1"/>
      </xdr:nvSpPr>
      <xdr:spPr>
        <a:xfrm>
          <a:off x="13500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796" name="n_4aveValue【公民館】&#10;有形固定資産減価償却率"/>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85741</xdr:rowOff>
    </xdr:from>
    <xdr:ext cx="405111" cy="259045"/>
    <xdr:sp macro="" textlink="">
      <xdr:nvSpPr>
        <xdr:cNvPr id="797" name="n_1mainValue【公民館】&#10;有形固定資産減価償却率"/>
        <xdr:cNvSpPr txBox="1"/>
      </xdr:nvSpPr>
      <xdr:spPr>
        <a:xfrm>
          <a:off x="152660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74313</xdr:rowOff>
    </xdr:from>
    <xdr:ext cx="405111" cy="259045"/>
    <xdr:sp macro="" textlink="">
      <xdr:nvSpPr>
        <xdr:cNvPr id="798" name="n_2mainValue【公民館】&#10;有形固定資産減価償却率"/>
        <xdr:cNvSpPr txBox="1"/>
      </xdr:nvSpPr>
      <xdr:spPr>
        <a:xfrm>
          <a:off x="14389744"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43832</xdr:rowOff>
    </xdr:from>
    <xdr:ext cx="405111" cy="259045"/>
    <xdr:sp macro="" textlink="">
      <xdr:nvSpPr>
        <xdr:cNvPr id="799" name="n_3mainValue【公民館】&#10;有形固定資産減価償却率"/>
        <xdr:cNvSpPr txBox="1"/>
      </xdr:nvSpPr>
      <xdr:spPr>
        <a:xfrm>
          <a:off x="135007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24782</xdr:rowOff>
    </xdr:from>
    <xdr:ext cx="405111" cy="259045"/>
    <xdr:sp macro="" textlink="">
      <xdr:nvSpPr>
        <xdr:cNvPr id="800" name="n_4mainValue【公民館】&#10;有形固定資産減価償却率"/>
        <xdr:cNvSpPr txBox="1"/>
      </xdr:nvSpPr>
      <xdr:spPr>
        <a:xfrm>
          <a:off x="12611744"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1" name="【公民館】&#10;一人当たり面積平均値テキスト"/>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833" name="フローチャート: 判断 832"/>
        <xdr:cNvSpPr/>
      </xdr:nvSpPr>
      <xdr:spPr>
        <a:xfrm>
          <a:off x="21272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834" name="フローチャート: 判断 833"/>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835" name="フローチャート: 判断 834"/>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836" name="フローチャート: 判断 835"/>
        <xdr:cNvSpPr/>
      </xdr:nvSpPr>
      <xdr:spPr>
        <a:xfrm>
          <a:off x="18605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107043</xdr:rowOff>
    </xdr:from>
    <xdr:to>
      <xdr:col>116</xdr:col>
      <xdr:colOff>114300</xdr:colOff>
      <xdr:row>109</xdr:row>
      <xdr:rowOff>37193</xdr:rowOff>
    </xdr:to>
    <xdr:sp macro="" textlink="">
      <xdr:nvSpPr>
        <xdr:cNvPr id="842" name="楕円 841"/>
        <xdr:cNvSpPr/>
      </xdr:nvSpPr>
      <xdr:spPr>
        <a:xfrm>
          <a:off x="221107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21970</xdr:rowOff>
    </xdr:from>
    <xdr:ext cx="469744" cy="259045"/>
    <xdr:sp macro="" textlink="">
      <xdr:nvSpPr>
        <xdr:cNvPr id="843" name="【公民館】&#10;一人当たり面積該当値テキスト"/>
        <xdr:cNvSpPr txBox="1"/>
      </xdr:nvSpPr>
      <xdr:spPr>
        <a:xfrm>
          <a:off x="22199600" y="1853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93980</xdr:rowOff>
    </xdr:from>
    <xdr:to>
      <xdr:col>112</xdr:col>
      <xdr:colOff>38100</xdr:colOff>
      <xdr:row>109</xdr:row>
      <xdr:rowOff>24130</xdr:rowOff>
    </xdr:to>
    <xdr:sp macro="" textlink="">
      <xdr:nvSpPr>
        <xdr:cNvPr id="844" name="楕円 843"/>
        <xdr:cNvSpPr/>
      </xdr:nvSpPr>
      <xdr:spPr>
        <a:xfrm>
          <a:off x="21272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144780</xdr:rowOff>
    </xdr:from>
    <xdr:to>
      <xdr:col>116</xdr:col>
      <xdr:colOff>63500</xdr:colOff>
      <xdr:row>108</xdr:row>
      <xdr:rowOff>157843</xdr:rowOff>
    </xdr:to>
    <xdr:cxnSp macro="">
      <xdr:nvCxnSpPr>
        <xdr:cNvPr id="845" name="直線コネクタ 844"/>
        <xdr:cNvCxnSpPr/>
      </xdr:nvCxnSpPr>
      <xdr:spPr>
        <a:xfrm>
          <a:off x="21323300" y="1866138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38463</xdr:rowOff>
    </xdr:from>
    <xdr:to>
      <xdr:col>107</xdr:col>
      <xdr:colOff>101600</xdr:colOff>
      <xdr:row>108</xdr:row>
      <xdr:rowOff>140063</xdr:rowOff>
    </xdr:to>
    <xdr:sp macro="" textlink="">
      <xdr:nvSpPr>
        <xdr:cNvPr id="846" name="楕円 845"/>
        <xdr:cNvSpPr/>
      </xdr:nvSpPr>
      <xdr:spPr>
        <a:xfrm>
          <a:off x="20383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89263</xdr:rowOff>
    </xdr:from>
    <xdr:to>
      <xdr:col>111</xdr:col>
      <xdr:colOff>177800</xdr:colOff>
      <xdr:row>108</xdr:row>
      <xdr:rowOff>144780</xdr:rowOff>
    </xdr:to>
    <xdr:cxnSp macro="">
      <xdr:nvCxnSpPr>
        <xdr:cNvPr id="847" name="直線コネクタ 846"/>
        <xdr:cNvCxnSpPr/>
      </xdr:nvCxnSpPr>
      <xdr:spPr>
        <a:xfrm>
          <a:off x="20434300" y="1860586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38463</xdr:rowOff>
    </xdr:from>
    <xdr:to>
      <xdr:col>102</xdr:col>
      <xdr:colOff>165100</xdr:colOff>
      <xdr:row>108</xdr:row>
      <xdr:rowOff>140063</xdr:rowOff>
    </xdr:to>
    <xdr:sp macro="" textlink="">
      <xdr:nvSpPr>
        <xdr:cNvPr id="848" name="楕円 847"/>
        <xdr:cNvSpPr/>
      </xdr:nvSpPr>
      <xdr:spPr>
        <a:xfrm>
          <a:off x="19494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89263</xdr:rowOff>
    </xdr:from>
    <xdr:to>
      <xdr:col>107</xdr:col>
      <xdr:colOff>50800</xdr:colOff>
      <xdr:row>108</xdr:row>
      <xdr:rowOff>89263</xdr:rowOff>
    </xdr:to>
    <xdr:cxnSp macro="">
      <xdr:nvCxnSpPr>
        <xdr:cNvPr id="849" name="直線コネクタ 848"/>
        <xdr:cNvCxnSpPr/>
      </xdr:nvCxnSpPr>
      <xdr:spPr>
        <a:xfrm>
          <a:off x="19545300" y="1860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51526</xdr:rowOff>
    </xdr:from>
    <xdr:to>
      <xdr:col>98</xdr:col>
      <xdr:colOff>38100</xdr:colOff>
      <xdr:row>108</xdr:row>
      <xdr:rowOff>153126</xdr:rowOff>
    </xdr:to>
    <xdr:sp macro="" textlink="">
      <xdr:nvSpPr>
        <xdr:cNvPr id="850" name="楕円 849"/>
        <xdr:cNvSpPr/>
      </xdr:nvSpPr>
      <xdr:spPr>
        <a:xfrm>
          <a:off x="18605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89263</xdr:rowOff>
    </xdr:from>
    <xdr:to>
      <xdr:col>102</xdr:col>
      <xdr:colOff>114300</xdr:colOff>
      <xdr:row>108</xdr:row>
      <xdr:rowOff>102326</xdr:rowOff>
    </xdr:to>
    <xdr:cxnSp macro="">
      <xdr:nvCxnSpPr>
        <xdr:cNvPr id="851" name="直線コネクタ 850"/>
        <xdr:cNvCxnSpPr/>
      </xdr:nvCxnSpPr>
      <xdr:spPr>
        <a:xfrm flipV="1">
          <a:off x="18656300" y="186058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159856</xdr:rowOff>
    </xdr:from>
    <xdr:ext cx="469744" cy="259045"/>
    <xdr:sp macro="" textlink="">
      <xdr:nvSpPr>
        <xdr:cNvPr id="852" name="n_1aveValue【公民館】&#10;一人当たり面積"/>
        <xdr:cNvSpPr txBox="1"/>
      </xdr:nvSpPr>
      <xdr:spPr>
        <a:xfrm>
          <a:off x="21075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853" name="n_2aveValue【公民館】&#10;一人当たり面積"/>
        <xdr:cNvSpPr txBox="1"/>
      </xdr:nvSpPr>
      <xdr:spPr>
        <a:xfrm>
          <a:off x="20199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854" name="n_3aveValue【公民館】&#10;一人当たり面積"/>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34126</xdr:rowOff>
    </xdr:from>
    <xdr:ext cx="469744" cy="259045"/>
    <xdr:sp macro="" textlink="">
      <xdr:nvSpPr>
        <xdr:cNvPr id="855" name="n_4aveValue【公民館】&#10;一人当たり面積"/>
        <xdr:cNvSpPr txBox="1"/>
      </xdr:nvSpPr>
      <xdr:spPr>
        <a:xfrm>
          <a:off x="18421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15257</xdr:rowOff>
    </xdr:from>
    <xdr:ext cx="469744" cy="259045"/>
    <xdr:sp macro="" textlink="">
      <xdr:nvSpPr>
        <xdr:cNvPr id="856" name="n_1mainValue【公民館】&#10;一人当たり面積"/>
        <xdr:cNvSpPr txBox="1"/>
      </xdr:nvSpPr>
      <xdr:spPr>
        <a:xfrm>
          <a:off x="210757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131190</xdr:rowOff>
    </xdr:from>
    <xdr:ext cx="469744" cy="259045"/>
    <xdr:sp macro="" textlink="">
      <xdr:nvSpPr>
        <xdr:cNvPr id="857" name="n_2mainValue【公民館】&#10;一人当たり面積"/>
        <xdr:cNvSpPr txBox="1"/>
      </xdr:nvSpPr>
      <xdr:spPr>
        <a:xfrm>
          <a:off x="20199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131190</xdr:rowOff>
    </xdr:from>
    <xdr:ext cx="469744" cy="259045"/>
    <xdr:sp macro="" textlink="">
      <xdr:nvSpPr>
        <xdr:cNvPr id="858" name="n_3mainValue【公民館】&#10;一人当たり面積"/>
        <xdr:cNvSpPr txBox="1"/>
      </xdr:nvSpPr>
      <xdr:spPr>
        <a:xfrm>
          <a:off x="19310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144253</xdr:rowOff>
    </xdr:from>
    <xdr:ext cx="469744" cy="259045"/>
    <xdr:sp macro="" textlink="">
      <xdr:nvSpPr>
        <xdr:cNvPr id="859" name="n_4mainValue【公民館】&#10;一人当たり面積"/>
        <xdr:cNvSpPr txBox="1"/>
      </xdr:nvSpPr>
      <xdr:spPr>
        <a:xfrm>
          <a:off x="18421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類似団体と比較して、特に有形固定資産減価償却率が高くなっている施設は、認定こども園・幼稚園・保育所</a:t>
          </a:r>
          <a:r>
            <a:rPr kumimoji="1" lang="ja-JP" altLang="en-US" sz="1100" b="0" i="0" u="none" strike="noStrike" kern="0" cap="none" spc="0" normalizeH="0" baseline="0" noProof="0">
              <a:ln>
                <a:noFill/>
              </a:ln>
              <a:solidFill>
                <a:prstClr val="black"/>
              </a:solidFill>
              <a:effectLst/>
              <a:uLnTx/>
              <a:uFillTx/>
              <a:latin typeface="+mn-lt"/>
              <a:ea typeface="+mn-ea"/>
              <a:cs typeface="+mn-cs"/>
            </a:rPr>
            <a:t>及び児童館</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認定こども園・幼稚園・保育所については、対象施設がいずれも建築後</a:t>
          </a:r>
          <a:r>
            <a:rPr kumimoji="1" lang="en-US" altLang="ja-JP" sz="1100" b="0" i="0" u="none" strike="noStrike" kern="0" cap="none" spc="0" normalizeH="0" baseline="0" noProof="0">
              <a:ln>
                <a:noFill/>
              </a:ln>
              <a:solidFill>
                <a:prstClr val="black"/>
              </a:solidFill>
              <a:effectLst/>
              <a:uLnTx/>
              <a:uFillTx/>
              <a:latin typeface="+mn-lt"/>
              <a:ea typeface="+mn-ea"/>
              <a:cs typeface="+mn-cs"/>
            </a:rPr>
            <a:t>35</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45</a:t>
          </a:r>
          <a:r>
            <a:rPr kumimoji="1" lang="ja-JP" altLang="ja-JP" sz="1100" b="0" i="0" u="none" strike="noStrike" kern="0" cap="none" spc="0" normalizeH="0" baseline="0" noProof="0">
              <a:ln>
                <a:noFill/>
              </a:ln>
              <a:solidFill>
                <a:prstClr val="black"/>
              </a:solidFill>
              <a:effectLst/>
              <a:uLnTx/>
              <a:uFillTx/>
              <a:latin typeface="+mn-lt"/>
              <a:ea typeface="+mn-ea"/>
              <a:cs typeface="+mn-cs"/>
            </a:rPr>
            <a:t>年程度経過しており、必要に応じた修繕は行っているものの、施設の長寿命化に有効な大規模修繕等は実施できていないため数値が高くなっている。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稼働年数が耐用年数を超える状況であり、施設の適正管理の観点から、早急に方向性を決めて対応する必要がある。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児童館についても、</a:t>
          </a:r>
          <a:r>
            <a:rPr kumimoji="1" lang="en-US" altLang="ja-JP" sz="1100" b="0" i="0" u="none" strike="noStrike" kern="0" cap="none" spc="0" normalizeH="0" baseline="0" noProof="0">
              <a:ln>
                <a:noFill/>
              </a:ln>
              <a:solidFill>
                <a:prstClr val="black"/>
              </a:solidFill>
              <a:effectLst/>
              <a:uLnTx/>
              <a:uFillTx/>
              <a:latin typeface="+mn-lt"/>
              <a:ea typeface="+mn-ea"/>
              <a:cs typeface="+mn-cs"/>
            </a:rPr>
            <a:t>1970</a:t>
          </a:r>
          <a:r>
            <a:rPr kumimoji="1" lang="ja-JP" altLang="en-US" sz="1100" b="0" i="0" u="none" strike="noStrike" kern="0" cap="none" spc="0" normalizeH="0" baseline="0" noProof="0">
              <a:ln>
                <a:noFill/>
              </a:ln>
              <a:solidFill>
                <a:prstClr val="black"/>
              </a:solidFill>
              <a:effectLst/>
              <a:uLnTx/>
              <a:uFillTx/>
              <a:latin typeface="+mn-lt"/>
              <a:ea typeface="+mn-ea"/>
              <a:cs typeface="+mn-cs"/>
            </a:rPr>
            <a:t>年代に建設され、老朽化が進んでいるため、大規模改修の実施や他施設への移転を図る必要がある。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公民館については、他団体平均と比較して有形固定資産減価償却率が依然高くなっているが、</a:t>
          </a:r>
          <a:r>
            <a:rPr kumimoji="1" lang="ja-JP" altLang="en-US"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年度に</a:t>
          </a:r>
          <a:r>
            <a:rPr kumimoji="1" lang="ja-JP" altLang="ja-JP" sz="1100" b="0" i="0" u="none" strike="noStrike" kern="0" cap="none" spc="0" normalizeH="0" baseline="0" noProof="0">
              <a:ln>
                <a:noFill/>
              </a:ln>
              <a:solidFill>
                <a:prstClr val="black"/>
              </a:solidFill>
              <a:effectLst/>
              <a:uLnTx/>
              <a:uFillTx/>
              <a:latin typeface="+mn-lt"/>
              <a:ea typeface="+mn-ea"/>
              <a:cs typeface="+mn-cs"/>
            </a:rPr>
            <a:t>一部施設を除却したため、</a:t>
          </a:r>
          <a:r>
            <a:rPr kumimoji="1" lang="ja-JP" altLang="en-US" sz="1100" b="0" i="0" u="none" strike="noStrike" kern="0" cap="none" spc="0" normalizeH="0" baseline="0" noProof="0">
              <a:ln>
                <a:noFill/>
              </a:ln>
              <a:solidFill>
                <a:prstClr val="black"/>
              </a:solidFill>
              <a:effectLst/>
              <a:uLnTx/>
              <a:uFillTx/>
              <a:latin typeface="+mn-lt"/>
              <a:ea typeface="+mn-ea"/>
              <a:cs typeface="+mn-cs"/>
            </a:rPr>
            <a:t>令和元</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ja-JP" altLang="en-US" sz="1100" b="0" i="0" u="none" strike="noStrike" kern="0" cap="none" spc="0" normalizeH="0" baseline="0" noProof="0">
              <a:ln>
                <a:noFill/>
              </a:ln>
              <a:solidFill>
                <a:prstClr val="black"/>
              </a:solidFill>
              <a:effectLst/>
              <a:uLnTx/>
              <a:uFillTx/>
              <a:latin typeface="+mn-lt"/>
              <a:ea typeface="+mn-ea"/>
              <a:cs typeface="+mn-cs"/>
            </a:rPr>
            <a:t>以前</a:t>
          </a:r>
          <a:r>
            <a:rPr kumimoji="1" lang="ja-JP" altLang="ja-JP" sz="1100" b="0" i="0" u="none" strike="noStrike" kern="0" cap="none" spc="0" normalizeH="0" baseline="0" noProof="0">
              <a:ln>
                <a:noFill/>
              </a:ln>
              <a:solidFill>
                <a:prstClr val="black"/>
              </a:solidFill>
              <a:effectLst/>
              <a:uLnTx/>
              <a:uFillTx/>
              <a:latin typeface="+mn-lt"/>
              <a:ea typeface="+mn-ea"/>
              <a:cs typeface="+mn-cs"/>
            </a:rPr>
            <a:t>と比較すると低くなっている。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60,977
59,244
25.09
25,992,314
24,942,098
1,007,359
14,068,150
17,328,398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128270</xdr:rowOff>
    </xdr:from>
    <xdr:to>
      <xdr:col>24</xdr:col>
      <xdr:colOff>114300</xdr:colOff>
      <xdr:row>37</xdr:row>
      <xdr:rowOff>58420</xdr:rowOff>
    </xdr:to>
    <xdr:sp macro="" textlink="">
      <xdr:nvSpPr>
        <xdr:cNvPr id="74" name="楕円 73"/>
        <xdr:cNvSpPr/>
      </xdr:nvSpPr>
      <xdr:spPr>
        <a:xfrm>
          <a:off x="4584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151147</xdr:rowOff>
    </xdr:from>
    <xdr:ext cx="405111" cy="259045"/>
    <xdr:sp macro="" textlink="">
      <xdr:nvSpPr>
        <xdr:cNvPr id="75" name="【図書館】&#10;有形固定資産減価償却率該当値テキスト"/>
        <xdr:cNvSpPr txBox="1"/>
      </xdr:nvSpPr>
      <xdr:spPr>
        <a:xfrm>
          <a:off x="4673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95613</xdr:rowOff>
    </xdr:from>
    <xdr:to>
      <xdr:col>20</xdr:col>
      <xdr:colOff>38100</xdr:colOff>
      <xdr:row>37</xdr:row>
      <xdr:rowOff>25763</xdr:rowOff>
    </xdr:to>
    <xdr:sp macro="" textlink="">
      <xdr:nvSpPr>
        <xdr:cNvPr id="76" name="楕円 75"/>
        <xdr:cNvSpPr/>
      </xdr:nvSpPr>
      <xdr:spPr>
        <a:xfrm>
          <a:off x="3746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146413</xdr:rowOff>
    </xdr:from>
    <xdr:to>
      <xdr:col>24</xdr:col>
      <xdr:colOff>63500</xdr:colOff>
      <xdr:row>37</xdr:row>
      <xdr:rowOff>7620</xdr:rowOff>
    </xdr:to>
    <xdr:cxnSp macro="">
      <xdr:nvCxnSpPr>
        <xdr:cNvPr id="77" name="直線コネクタ 76"/>
        <xdr:cNvCxnSpPr/>
      </xdr:nvCxnSpPr>
      <xdr:spPr>
        <a:xfrm>
          <a:off x="3797300" y="63186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64589</xdr:rowOff>
    </xdr:from>
    <xdr:to>
      <xdr:col>15</xdr:col>
      <xdr:colOff>101600</xdr:colOff>
      <xdr:row>36</xdr:row>
      <xdr:rowOff>166189</xdr:rowOff>
    </xdr:to>
    <xdr:sp macro="" textlink="">
      <xdr:nvSpPr>
        <xdr:cNvPr id="78" name="楕円 77"/>
        <xdr:cNvSpPr/>
      </xdr:nvSpPr>
      <xdr:spPr>
        <a:xfrm>
          <a:off x="2857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115389</xdr:rowOff>
    </xdr:from>
    <xdr:to>
      <xdr:col>19</xdr:col>
      <xdr:colOff>177800</xdr:colOff>
      <xdr:row>36</xdr:row>
      <xdr:rowOff>146413</xdr:rowOff>
    </xdr:to>
    <xdr:cxnSp macro="">
      <xdr:nvCxnSpPr>
        <xdr:cNvPr id="79" name="直線コネクタ 78"/>
        <xdr:cNvCxnSpPr/>
      </xdr:nvCxnSpPr>
      <xdr:spPr>
        <a:xfrm>
          <a:off x="2908300" y="628758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31931</xdr:rowOff>
    </xdr:from>
    <xdr:to>
      <xdr:col>10</xdr:col>
      <xdr:colOff>165100</xdr:colOff>
      <xdr:row>36</xdr:row>
      <xdr:rowOff>133531</xdr:rowOff>
    </xdr:to>
    <xdr:sp macro="" textlink="">
      <xdr:nvSpPr>
        <xdr:cNvPr id="80" name="楕円 79"/>
        <xdr:cNvSpPr/>
      </xdr:nvSpPr>
      <xdr:spPr>
        <a:xfrm>
          <a:off x="1968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82731</xdr:rowOff>
    </xdr:from>
    <xdr:to>
      <xdr:col>15</xdr:col>
      <xdr:colOff>50800</xdr:colOff>
      <xdr:row>36</xdr:row>
      <xdr:rowOff>115389</xdr:rowOff>
    </xdr:to>
    <xdr:cxnSp macro="">
      <xdr:nvCxnSpPr>
        <xdr:cNvPr id="81" name="直線コネクタ 80"/>
        <xdr:cNvCxnSpPr/>
      </xdr:nvCxnSpPr>
      <xdr:spPr>
        <a:xfrm>
          <a:off x="2019300" y="625493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170724</xdr:rowOff>
    </xdr:from>
    <xdr:to>
      <xdr:col>6</xdr:col>
      <xdr:colOff>38100</xdr:colOff>
      <xdr:row>36</xdr:row>
      <xdr:rowOff>100874</xdr:rowOff>
    </xdr:to>
    <xdr:sp macro="" textlink="">
      <xdr:nvSpPr>
        <xdr:cNvPr id="82" name="楕円 81"/>
        <xdr:cNvSpPr/>
      </xdr:nvSpPr>
      <xdr:spPr>
        <a:xfrm>
          <a:off x="1079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50074</xdr:rowOff>
    </xdr:from>
    <xdr:to>
      <xdr:col>10</xdr:col>
      <xdr:colOff>114300</xdr:colOff>
      <xdr:row>36</xdr:row>
      <xdr:rowOff>82731</xdr:rowOff>
    </xdr:to>
    <xdr:cxnSp macro="">
      <xdr:nvCxnSpPr>
        <xdr:cNvPr id="83" name="直線コネクタ 82"/>
        <xdr:cNvCxnSpPr/>
      </xdr:nvCxnSpPr>
      <xdr:spPr>
        <a:xfrm>
          <a:off x="1130300" y="62222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xdr:cNvSpPr txBox="1"/>
      </xdr:nvSpPr>
      <xdr:spPr>
        <a:xfrm>
          <a:off x="3582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6" name="n_3aveValue【図書館】&#10;有形固定資産減価償却率"/>
        <xdr:cNvSpPr txBox="1"/>
      </xdr:nvSpPr>
      <xdr:spPr>
        <a:xfrm>
          <a:off x="181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7" name="n_4aveValue【図書館】&#10;有形固定資産減価償却率"/>
        <xdr:cNvSpPr txBox="1"/>
      </xdr:nvSpPr>
      <xdr:spPr>
        <a:xfrm>
          <a:off x="927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42290</xdr:rowOff>
    </xdr:from>
    <xdr:ext cx="405111" cy="259045"/>
    <xdr:sp macro="" textlink="">
      <xdr:nvSpPr>
        <xdr:cNvPr id="88" name="n_1mainValue【図書館】&#10;有形固定資産減価償却率"/>
        <xdr:cNvSpPr txBox="1"/>
      </xdr:nvSpPr>
      <xdr:spPr>
        <a:xfrm>
          <a:off x="3582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11266</xdr:rowOff>
    </xdr:from>
    <xdr:ext cx="405111" cy="259045"/>
    <xdr:sp macro="" textlink="">
      <xdr:nvSpPr>
        <xdr:cNvPr id="89" name="n_2mainValue【図書館】&#10;有形固定資産減価償却率"/>
        <xdr:cNvSpPr txBox="1"/>
      </xdr:nvSpPr>
      <xdr:spPr>
        <a:xfrm>
          <a:off x="27057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150058</xdr:rowOff>
    </xdr:from>
    <xdr:ext cx="405111" cy="259045"/>
    <xdr:sp macro="" textlink="">
      <xdr:nvSpPr>
        <xdr:cNvPr id="90" name="n_3mainValue【図書館】&#10;有形固定資産減価償却率"/>
        <xdr:cNvSpPr txBox="1"/>
      </xdr:nvSpPr>
      <xdr:spPr>
        <a:xfrm>
          <a:off x="1816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117401</xdr:rowOff>
    </xdr:from>
    <xdr:ext cx="405111" cy="259045"/>
    <xdr:sp macro="" textlink="">
      <xdr:nvSpPr>
        <xdr:cNvPr id="91" name="n_4mainValue【図書館】&#10;有形固定資産減価償却率"/>
        <xdr:cNvSpPr txBox="1"/>
      </xdr:nvSpPr>
      <xdr:spPr>
        <a:xfrm>
          <a:off x="927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34544</xdr:rowOff>
    </xdr:from>
    <xdr:to>
      <xdr:col>50</xdr:col>
      <xdr:colOff>165100</xdr:colOff>
      <xdr:row>40</xdr:row>
      <xdr:rowOff>136144</xdr:rowOff>
    </xdr:to>
    <xdr:sp macro="" textlink="">
      <xdr:nvSpPr>
        <xdr:cNvPr id="120" name="フローチャート: 判断 119"/>
        <xdr:cNvSpPr/>
      </xdr:nvSpPr>
      <xdr:spPr>
        <a:xfrm>
          <a:off x="9588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34544</xdr:rowOff>
    </xdr:from>
    <xdr:to>
      <xdr:col>46</xdr:col>
      <xdr:colOff>38100</xdr:colOff>
      <xdr:row>40</xdr:row>
      <xdr:rowOff>136144</xdr:rowOff>
    </xdr:to>
    <xdr:sp macro="" textlink="">
      <xdr:nvSpPr>
        <xdr:cNvPr id="121" name="フローチャート: 判断 120"/>
        <xdr:cNvSpPr/>
      </xdr:nvSpPr>
      <xdr:spPr>
        <a:xfrm>
          <a:off x="8699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34544</xdr:rowOff>
    </xdr:from>
    <xdr:to>
      <xdr:col>41</xdr:col>
      <xdr:colOff>101600</xdr:colOff>
      <xdr:row>40</xdr:row>
      <xdr:rowOff>136144</xdr:rowOff>
    </xdr:to>
    <xdr:sp macro="" textlink="">
      <xdr:nvSpPr>
        <xdr:cNvPr id="122" name="フローチャート: 判断 121"/>
        <xdr:cNvSpPr/>
      </xdr:nvSpPr>
      <xdr:spPr>
        <a:xfrm>
          <a:off x="7810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29972</xdr:rowOff>
    </xdr:from>
    <xdr:to>
      <xdr:col>36</xdr:col>
      <xdr:colOff>165100</xdr:colOff>
      <xdr:row>40</xdr:row>
      <xdr:rowOff>131572</xdr:rowOff>
    </xdr:to>
    <xdr:sp macro="" textlink="">
      <xdr:nvSpPr>
        <xdr:cNvPr id="123" name="フローチャート: 判断 122"/>
        <xdr:cNvSpPr/>
      </xdr:nvSpPr>
      <xdr:spPr>
        <a:xfrm>
          <a:off x="6921500" y="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153416</xdr:rowOff>
    </xdr:from>
    <xdr:to>
      <xdr:col>55</xdr:col>
      <xdr:colOff>50800</xdr:colOff>
      <xdr:row>39</xdr:row>
      <xdr:rowOff>83566</xdr:rowOff>
    </xdr:to>
    <xdr:sp macro="" textlink="">
      <xdr:nvSpPr>
        <xdr:cNvPr id="129" name="楕円 128"/>
        <xdr:cNvSpPr/>
      </xdr:nvSpPr>
      <xdr:spPr>
        <a:xfrm>
          <a:off x="104267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4843</xdr:rowOff>
    </xdr:from>
    <xdr:ext cx="469744" cy="259045"/>
    <xdr:sp macro="" textlink="">
      <xdr:nvSpPr>
        <xdr:cNvPr id="130" name="【図書館】&#10;一人当たり面積該当値テキスト"/>
        <xdr:cNvSpPr txBox="1"/>
      </xdr:nvSpPr>
      <xdr:spPr>
        <a:xfrm>
          <a:off x="10515600"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157988</xdr:rowOff>
    </xdr:from>
    <xdr:to>
      <xdr:col>50</xdr:col>
      <xdr:colOff>165100</xdr:colOff>
      <xdr:row>39</xdr:row>
      <xdr:rowOff>88138</xdr:rowOff>
    </xdr:to>
    <xdr:sp macro="" textlink="">
      <xdr:nvSpPr>
        <xdr:cNvPr id="131" name="楕円 130"/>
        <xdr:cNvSpPr/>
      </xdr:nvSpPr>
      <xdr:spPr>
        <a:xfrm>
          <a:off x="9588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32766</xdr:rowOff>
    </xdr:from>
    <xdr:to>
      <xdr:col>55</xdr:col>
      <xdr:colOff>0</xdr:colOff>
      <xdr:row>39</xdr:row>
      <xdr:rowOff>37338</xdr:rowOff>
    </xdr:to>
    <xdr:cxnSp macro="">
      <xdr:nvCxnSpPr>
        <xdr:cNvPr id="132" name="直線コネクタ 131"/>
        <xdr:cNvCxnSpPr/>
      </xdr:nvCxnSpPr>
      <xdr:spPr>
        <a:xfrm flipV="1">
          <a:off x="9639300" y="67193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3" name="楕円 132"/>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37338</xdr:rowOff>
    </xdr:from>
    <xdr:to>
      <xdr:col>50</xdr:col>
      <xdr:colOff>114300</xdr:colOff>
      <xdr:row>39</xdr:row>
      <xdr:rowOff>41910</xdr:rowOff>
    </xdr:to>
    <xdr:cxnSp macro="">
      <xdr:nvCxnSpPr>
        <xdr:cNvPr id="134" name="直線コネクタ 133"/>
        <xdr:cNvCxnSpPr/>
      </xdr:nvCxnSpPr>
      <xdr:spPr>
        <a:xfrm flipV="1">
          <a:off x="8750300" y="6723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167132</xdr:rowOff>
    </xdr:from>
    <xdr:to>
      <xdr:col>41</xdr:col>
      <xdr:colOff>101600</xdr:colOff>
      <xdr:row>39</xdr:row>
      <xdr:rowOff>97282</xdr:rowOff>
    </xdr:to>
    <xdr:sp macro="" textlink="">
      <xdr:nvSpPr>
        <xdr:cNvPr id="135" name="楕円 134"/>
        <xdr:cNvSpPr/>
      </xdr:nvSpPr>
      <xdr:spPr>
        <a:xfrm>
          <a:off x="7810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46482</xdr:rowOff>
    </xdr:to>
    <xdr:cxnSp macro="">
      <xdr:nvCxnSpPr>
        <xdr:cNvPr id="136" name="直線コネクタ 135"/>
        <xdr:cNvCxnSpPr/>
      </xdr:nvCxnSpPr>
      <xdr:spPr>
        <a:xfrm flipV="1">
          <a:off x="7861300" y="6728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254</xdr:rowOff>
    </xdr:from>
    <xdr:to>
      <xdr:col>36</xdr:col>
      <xdr:colOff>165100</xdr:colOff>
      <xdr:row>39</xdr:row>
      <xdr:rowOff>101854</xdr:rowOff>
    </xdr:to>
    <xdr:sp macro="" textlink="">
      <xdr:nvSpPr>
        <xdr:cNvPr id="137" name="楕円 136"/>
        <xdr:cNvSpPr/>
      </xdr:nvSpPr>
      <xdr:spPr>
        <a:xfrm>
          <a:off x="6921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46482</xdr:rowOff>
    </xdr:from>
    <xdr:to>
      <xdr:col>41</xdr:col>
      <xdr:colOff>50800</xdr:colOff>
      <xdr:row>39</xdr:row>
      <xdr:rowOff>51054</xdr:rowOff>
    </xdr:to>
    <xdr:cxnSp macro="">
      <xdr:nvCxnSpPr>
        <xdr:cNvPr id="138" name="直線コネクタ 137"/>
        <xdr:cNvCxnSpPr/>
      </xdr:nvCxnSpPr>
      <xdr:spPr>
        <a:xfrm flipV="1">
          <a:off x="6972300" y="6733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127271</xdr:rowOff>
    </xdr:from>
    <xdr:ext cx="469744" cy="259045"/>
    <xdr:sp macro="" textlink="">
      <xdr:nvSpPr>
        <xdr:cNvPr id="139" name="n_1aveValue【図書館】&#10;一人当たり面積"/>
        <xdr:cNvSpPr txBox="1"/>
      </xdr:nvSpPr>
      <xdr:spPr>
        <a:xfrm>
          <a:off x="9391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127271</xdr:rowOff>
    </xdr:from>
    <xdr:ext cx="469744" cy="259045"/>
    <xdr:sp macro="" textlink="">
      <xdr:nvSpPr>
        <xdr:cNvPr id="140" name="n_2aveValue【図書館】&#10;一人当たり面積"/>
        <xdr:cNvSpPr txBox="1"/>
      </xdr:nvSpPr>
      <xdr:spPr>
        <a:xfrm>
          <a:off x="8515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127271</xdr:rowOff>
    </xdr:from>
    <xdr:ext cx="469744" cy="259045"/>
    <xdr:sp macro="" textlink="">
      <xdr:nvSpPr>
        <xdr:cNvPr id="141" name="n_3aveValue【図書館】&#10;一人当たり面積"/>
        <xdr:cNvSpPr txBox="1"/>
      </xdr:nvSpPr>
      <xdr:spPr>
        <a:xfrm>
          <a:off x="7626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122699</xdr:rowOff>
    </xdr:from>
    <xdr:ext cx="469744" cy="259045"/>
    <xdr:sp macro="" textlink="">
      <xdr:nvSpPr>
        <xdr:cNvPr id="142" name="n_4aveValue【図書館】&#10;一人当たり面積"/>
        <xdr:cNvSpPr txBox="1"/>
      </xdr:nvSpPr>
      <xdr:spPr>
        <a:xfrm>
          <a:off x="6737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104665</xdr:rowOff>
    </xdr:from>
    <xdr:ext cx="469744" cy="259045"/>
    <xdr:sp macro="" textlink="">
      <xdr:nvSpPr>
        <xdr:cNvPr id="143" name="n_1mainValue【図書館】&#10;一人当たり面積"/>
        <xdr:cNvSpPr txBox="1"/>
      </xdr:nvSpPr>
      <xdr:spPr>
        <a:xfrm>
          <a:off x="93917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4" name="n_2main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113809</xdr:rowOff>
    </xdr:from>
    <xdr:ext cx="469744" cy="259045"/>
    <xdr:sp macro="" textlink="">
      <xdr:nvSpPr>
        <xdr:cNvPr id="145" name="n_3mainValue【図書館】&#10;一人当たり面積"/>
        <xdr:cNvSpPr txBox="1"/>
      </xdr:nvSpPr>
      <xdr:spPr>
        <a:xfrm>
          <a:off x="7626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118381</xdr:rowOff>
    </xdr:from>
    <xdr:ext cx="469744" cy="259045"/>
    <xdr:sp macro="" textlink="">
      <xdr:nvSpPr>
        <xdr:cNvPr id="146" name="n_4mainValue【図書館】&#10;一人当たり面積"/>
        <xdr:cNvSpPr txBox="1"/>
      </xdr:nvSpPr>
      <xdr:spPr>
        <a:xfrm>
          <a:off x="67374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8" name="フローチャート: 判断 177"/>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9" name="フローチャート: 判断 178"/>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81" name="フローチャート: 判断 180"/>
        <xdr:cNvSpPr/>
      </xdr:nvSpPr>
      <xdr:spPr>
        <a:xfrm>
          <a:off x="1079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170180</xdr:rowOff>
    </xdr:from>
    <xdr:to>
      <xdr:col>24</xdr:col>
      <xdr:colOff>114300</xdr:colOff>
      <xdr:row>61</xdr:row>
      <xdr:rowOff>100330</xdr:rowOff>
    </xdr:to>
    <xdr:sp macro="" textlink="">
      <xdr:nvSpPr>
        <xdr:cNvPr id="187" name="楕円 186"/>
        <xdr:cNvSpPr/>
      </xdr:nvSpPr>
      <xdr:spPr>
        <a:xfrm>
          <a:off x="4584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148607</xdr:rowOff>
    </xdr:from>
    <xdr:ext cx="405111" cy="259045"/>
    <xdr:sp macro="" textlink="">
      <xdr:nvSpPr>
        <xdr:cNvPr id="188" name="【体育館・プール】&#10;有形固定資産減価償却率該当値テキスト"/>
        <xdr:cNvSpPr txBox="1"/>
      </xdr:nvSpPr>
      <xdr:spPr>
        <a:xfrm>
          <a:off x="46736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89" name="楕円 188"/>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49530</xdr:rowOff>
    </xdr:to>
    <xdr:cxnSp macro="">
      <xdr:nvCxnSpPr>
        <xdr:cNvPr id="190" name="直線コネクタ 189"/>
        <xdr:cNvCxnSpPr/>
      </xdr:nvCxnSpPr>
      <xdr:spPr>
        <a:xfrm>
          <a:off x="3797300" y="10469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93980</xdr:rowOff>
    </xdr:from>
    <xdr:to>
      <xdr:col>15</xdr:col>
      <xdr:colOff>101600</xdr:colOff>
      <xdr:row>61</xdr:row>
      <xdr:rowOff>24130</xdr:rowOff>
    </xdr:to>
    <xdr:sp macro="" textlink="">
      <xdr:nvSpPr>
        <xdr:cNvPr id="191" name="楕円 190"/>
        <xdr:cNvSpPr/>
      </xdr:nvSpPr>
      <xdr:spPr>
        <a:xfrm>
          <a:off x="2857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144780</xdr:rowOff>
    </xdr:from>
    <xdr:to>
      <xdr:col>19</xdr:col>
      <xdr:colOff>177800</xdr:colOff>
      <xdr:row>61</xdr:row>
      <xdr:rowOff>11430</xdr:rowOff>
    </xdr:to>
    <xdr:cxnSp macro="">
      <xdr:nvCxnSpPr>
        <xdr:cNvPr id="192" name="直線コネクタ 191"/>
        <xdr:cNvCxnSpPr/>
      </xdr:nvCxnSpPr>
      <xdr:spPr>
        <a:xfrm>
          <a:off x="2908300" y="1043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61595</xdr:rowOff>
    </xdr:from>
    <xdr:to>
      <xdr:col>10</xdr:col>
      <xdr:colOff>165100</xdr:colOff>
      <xdr:row>60</xdr:row>
      <xdr:rowOff>163195</xdr:rowOff>
    </xdr:to>
    <xdr:sp macro="" textlink="">
      <xdr:nvSpPr>
        <xdr:cNvPr id="193" name="楕円 192"/>
        <xdr:cNvSpPr/>
      </xdr:nvSpPr>
      <xdr:spPr>
        <a:xfrm>
          <a:off x="1968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112395</xdr:rowOff>
    </xdr:from>
    <xdr:to>
      <xdr:col>15</xdr:col>
      <xdr:colOff>50800</xdr:colOff>
      <xdr:row>60</xdr:row>
      <xdr:rowOff>144780</xdr:rowOff>
    </xdr:to>
    <xdr:cxnSp macro="">
      <xdr:nvCxnSpPr>
        <xdr:cNvPr id="194" name="直線コネクタ 193"/>
        <xdr:cNvCxnSpPr/>
      </xdr:nvCxnSpPr>
      <xdr:spPr>
        <a:xfrm>
          <a:off x="2019300" y="103993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25400</xdr:rowOff>
    </xdr:from>
    <xdr:to>
      <xdr:col>6</xdr:col>
      <xdr:colOff>38100</xdr:colOff>
      <xdr:row>60</xdr:row>
      <xdr:rowOff>127000</xdr:rowOff>
    </xdr:to>
    <xdr:sp macro="" textlink="">
      <xdr:nvSpPr>
        <xdr:cNvPr id="195" name="楕円 194"/>
        <xdr:cNvSpPr/>
      </xdr:nvSpPr>
      <xdr:spPr>
        <a:xfrm>
          <a:off x="1079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76200</xdr:rowOff>
    </xdr:from>
    <xdr:to>
      <xdr:col>10</xdr:col>
      <xdr:colOff>114300</xdr:colOff>
      <xdr:row>60</xdr:row>
      <xdr:rowOff>112395</xdr:rowOff>
    </xdr:to>
    <xdr:cxnSp macro="">
      <xdr:nvCxnSpPr>
        <xdr:cNvPr id="196" name="直線コネクタ 195"/>
        <xdr:cNvCxnSpPr/>
      </xdr:nvCxnSpPr>
      <xdr:spPr>
        <a:xfrm>
          <a:off x="1130300" y="103632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7"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98"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76852</xdr:rowOff>
    </xdr:from>
    <xdr:ext cx="405111" cy="259045"/>
    <xdr:sp macro="" textlink="">
      <xdr:nvSpPr>
        <xdr:cNvPr id="200" name="n_4aveValue【体育館・プール】&#10;有形固定資産減価償却率"/>
        <xdr:cNvSpPr txBox="1"/>
      </xdr:nvSpPr>
      <xdr:spPr>
        <a:xfrm>
          <a:off x="927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201" name="n_1mainValue【体育館・プー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15257</xdr:rowOff>
    </xdr:from>
    <xdr:ext cx="405111" cy="259045"/>
    <xdr:sp macro="" textlink="">
      <xdr:nvSpPr>
        <xdr:cNvPr id="202" name="n_2mainValue【体育館・プール】&#10;有形固定資産減価償却率"/>
        <xdr:cNvSpPr txBox="1"/>
      </xdr:nvSpPr>
      <xdr:spPr>
        <a:xfrm>
          <a:off x="2705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154322</xdr:rowOff>
    </xdr:from>
    <xdr:ext cx="405111" cy="259045"/>
    <xdr:sp macro="" textlink="">
      <xdr:nvSpPr>
        <xdr:cNvPr id="203" name="n_3mainValue【体育館・プール】&#10;有形固定資産減価償却率"/>
        <xdr:cNvSpPr txBox="1"/>
      </xdr:nvSpPr>
      <xdr:spPr>
        <a:xfrm>
          <a:off x="1816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118127</xdr:rowOff>
    </xdr:from>
    <xdr:ext cx="405111" cy="259045"/>
    <xdr:sp macro="" textlink="">
      <xdr:nvSpPr>
        <xdr:cNvPr id="204" name="n_4mainValue【体育館・プール】&#10;有形固定資産減価償却率"/>
        <xdr:cNvSpPr txBox="1"/>
      </xdr:nvSpPr>
      <xdr:spPr>
        <a:xfrm>
          <a:off x="927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127889</xdr:rowOff>
    </xdr:from>
    <xdr:to>
      <xdr:col>50</xdr:col>
      <xdr:colOff>165100</xdr:colOff>
      <xdr:row>64</xdr:row>
      <xdr:rowOff>58039</xdr:rowOff>
    </xdr:to>
    <xdr:sp macro="" textlink="">
      <xdr:nvSpPr>
        <xdr:cNvPr id="235" name="フローチャート: 判断 234"/>
        <xdr:cNvSpPr/>
      </xdr:nvSpPr>
      <xdr:spPr>
        <a:xfrm>
          <a:off x="9588500" y="1092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125603</xdr:rowOff>
    </xdr:from>
    <xdr:to>
      <xdr:col>46</xdr:col>
      <xdr:colOff>38100</xdr:colOff>
      <xdr:row>64</xdr:row>
      <xdr:rowOff>55753</xdr:rowOff>
    </xdr:to>
    <xdr:sp macro="" textlink="">
      <xdr:nvSpPr>
        <xdr:cNvPr id="236" name="フローチャート: 判断 235"/>
        <xdr:cNvSpPr/>
      </xdr:nvSpPr>
      <xdr:spPr>
        <a:xfrm>
          <a:off x="8699500" y="1092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110363</xdr:rowOff>
    </xdr:from>
    <xdr:to>
      <xdr:col>41</xdr:col>
      <xdr:colOff>101600</xdr:colOff>
      <xdr:row>64</xdr:row>
      <xdr:rowOff>40513</xdr:rowOff>
    </xdr:to>
    <xdr:sp macro="" textlink="">
      <xdr:nvSpPr>
        <xdr:cNvPr id="237" name="フローチャート: 判断 236"/>
        <xdr:cNvSpPr/>
      </xdr:nvSpPr>
      <xdr:spPr>
        <a:xfrm>
          <a:off x="7810500" y="1091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109601</xdr:rowOff>
    </xdr:from>
    <xdr:to>
      <xdr:col>36</xdr:col>
      <xdr:colOff>165100</xdr:colOff>
      <xdr:row>64</xdr:row>
      <xdr:rowOff>39751</xdr:rowOff>
    </xdr:to>
    <xdr:sp macro="" textlink="">
      <xdr:nvSpPr>
        <xdr:cNvPr id="238" name="フローチャート: 判断 237"/>
        <xdr:cNvSpPr/>
      </xdr:nvSpPr>
      <xdr:spPr>
        <a:xfrm>
          <a:off x="6921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3302</xdr:rowOff>
    </xdr:from>
    <xdr:to>
      <xdr:col>55</xdr:col>
      <xdr:colOff>50800</xdr:colOff>
      <xdr:row>64</xdr:row>
      <xdr:rowOff>104902</xdr:rowOff>
    </xdr:to>
    <xdr:sp macro="" textlink="">
      <xdr:nvSpPr>
        <xdr:cNvPr id="244" name="楕円 243"/>
        <xdr:cNvSpPr/>
      </xdr:nvSpPr>
      <xdr:spPr>
        <a:xfrm>
          <a:off x="10426700" y="1097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89679</xdr:rowOff>
    </xdr:from>
    <xdr:ext cx="469744" cy="259045"/>
    <xdr:sp macro="" textlink="">
      <xdr:nvSpPr>
        <xdr:cNvPr id="245" name="【体育館・プール】&#10;一人当たり面積該当値テキスト"/>
        <xdr:cNvSpPr txBox="1"/>
      </xdr:nvSpPr>
      <xdr:spPr>
        <a:xfrm>
          <a:off x="10515600" y="1089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3683</xdr:rowOff>
    </xdr:from>
    <xdr:to>
      <xdr:col>50</xdr:col>
      <xdr:colOff>165100</xdr:colOff>
      <xdr:row>64</xdr:row>
      <xdr:rowOff>105283</xdr:rowOff>
    </xdr:to>
    <xdr:sp macro="" textlink="">
      <xdr:nvSpPr>
        <xdr:cNvPr id="246" name="楕円 245"/>
        <xdr:cNvSpPr/>
      </xdr:nvSpPr>
      <xdr:spPr>
        <a:xfrm>
          <a:off x="9588500" y="1097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54102</xdr:rowOff>
    </xdr:from>
    <xdr:to>
      <xdr:col>55</xdr:col>
      <xdr:colOff>0</xdr:colOff>
      <xdr:row>64</xdr:row>
      <xdr:rowOff>54483</xdr:rowOff>
    </xdr:to>
    <xdr:cxnSp macro="">
      <xdr:nvCxnSpPr>
        <xdr:cNvPr id="247" name="直線コネクタ 246"/>
        <xdr:cNvCxnSpPr/>
      </xdr:nvCxnSpPr>
      <xdr:spPr>
        <a:xfrm flipV="1">
          <a:off x="9639300" y="1102690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3683</xdr:rowOff>
    </xdr:from>
    <xdr:to>
      <xdr:col>46</xdr:col>
      <xdr:colOff>38100</xdr:colOff>
      <xdr:row>64</xdr:row>
      <xdr:rowOff>105283</xdr:rowOff>
    </xdr:to>
    <xdr:sp macro="" textlink="">
      <xdr:nvSpPr>
        <xdr:cNvPr id="248" name="楕円 247"/>
        <xdr:cNvSpPr/>
      </xdr:nvSpPr>
      <xdr:spPr>
        <a:xfrm>
          <a:off x="8699500" y="1097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54483</xdr:rowOff>
    </xdr:from>
    <xdr:to>
      <xdr:col>50</xdr:col>
      <xdr:colOff>114300</xdr:colOff>
      <xdr:row>64</xdr:row>
      <xdr:rowOff>54483</xdr:rowOff>
    </xdr:to>
    <xdr:cxnSp macro="">
      <xdr:nvCxnSpPr>
        <xdr:cNvPr id="249" name="直線コネクタ 248"/>
        <xdr:cNvCxnSpPr/>
      </xdr:nvCxnSpPr>
      <xdr:spPr>
        <a:xfrm>
          <a:off x="8750300" y="11027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4064</xdr:rowOff>
    </xdr:from>
    <xdr:to>
      <xdr:col>41</xdr:col>
      <xdr:colOff>101600</xdr:colOff>
      <xdr:row>64</xdr:row>
      <xdr:rowOff>105664</xdr:rowOff>
    </xdr:to>
    <xdr:sp macro="" textlink="">
      <xdr:nvSpPr>
        <xdr:cNvPr id="250" name="楕円 249"/>
        <xdr:cNvSpPr/>
      </xdr:nvSpPr>
      <xdr:spPr>
        <a:xfrm>
          <a:off x="7810500" y="109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54483</xdr:rowOff>
    </xdr:from>
    <xdr:to>
      <xdr:col>45</xdr:col>
      <xdr:colOff>177800</xdr:colOff>
      <xdr:row>64</xdr:row>
      <xdr:rowOff>54864</xdr:rowOff>
    </xdr:to>
    <xdr:cxnSp macro="">
      <xdr:nvCxnSpPr>
        <xdr:cNvPr id="251" name="直線コネクタ 250"/>
        <xdr:cNvCxnSpPr/>
      </xdr:nvCxnSpPr>
      <xdr:spPr>
        <a:xfrm flipV="1">
          <a:off x="7861300" y="1102728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4064</xdr:rowOff>
    </xdr:from>
    <xdr:to>
      <xdr:col>36</xdr:col>
      <xdr:colOff>165100</xdr:colOff>
      <xdr:row>64</xdr:row>
      <xdr:rowOff>105664</xdr:rowOff>
    </xdr:to>
    <xdr:sp macro="" textlink="">
      <xdr:nvSpPr>
        <xdr:cNvPr id="252" name="楕円 251"/>
        <xdr:cNvSpPr/>
      </xdr:nvSpPr>
      <xdr:spPr>
        <a:xfrm>
          <a:off x="6921500" y="109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54864</xdr:rowOff>
    </xdr:from>
    <xdr:to>
      <xdr:col>41</xdr:col>
      <xdr:colOff>50800</xdr:colOff>
      <xdr:row>64</xdr:row>
      <xdr:rowOff>54864</xdr:rowOff>
    </xdr:to>
    <xdr:cxnSp macro="">
      <xdr:nvCxnSpPr>
        <xdr:cNvPr id="253" name="直線コネクタ 252"/>
        <xdr:cNvCxnSpPr/>
      </xdr:nvCxnSpPr>
      <xdr:spPr>
        <a:xfrm>
          <a:off x="6972300" y="110276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74566</xdr:rowOff>
    </xdr:from>
    <xdr:ext cx="469744" cy="259045"/>
    <xdr:sp macro="" textlink="">
      <xdr:nvSpPr>
        <xdr:cNvPr id="254" name="n_1aveValue【体育館・プール】&#10;一人当たり面積"/>
        <xdr:cNvSpPr txBox="1"/>
      </xdr:nvSpPr>
      <xdr:spPr>
        <a:xfrm>
          <a:off x="9391727" y="1070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72280</xdr:rowOff>
    </xdr:from>
    <xdr:ext cx="469744" cy="259045"/>
    <xdr:sp macro="" textlink="">
      <xdr:nvSpPr>
        <xdr:cNvPr id="255" name="n_2aveValue【体育館・プール】&#10;一人当たり面積"/>
        <xdr:cNvSpPr txBox="1"/>
      </xdr:nvSpPr>
      <xdr:spPr>
        <a:xfrm>
          <a:off x="8515427" y="1070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57040</xdr:rowOff>
    </xdr:from>
    <xdr:ext cx="469744" cy="259045"/>
    <xdr:sp macro="" textlink="">
      <xdr:nvSpPr>
        <xdr:cNvPr id="256" name="n_3aveValue【体育館・プール】&#10;一人当たり面積"/>
        <xdr:cNvSpPr txBox="1"/>
      </xdr:nvSpPr>
      <xdr:spPr>
        <a:xfrm>
          <a:off x="7626427" y="1068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56278</xdr:rowOff>
    </xdr:from>
    <xdr:ext cx="469744" cy="259045"/>
    <xdr:sp macro="" textlink="">
      <xdr:nvSpPr>
        <xdr:cNvPr id="257" name="n_4aveValue【体育館・プール】&#10;一人当たり面積"/>
        <xdr:cNvSpPr txBox="1"/>
      </xdr:nvSpPr>
      <xdr:spPr>
        <a:xfrm>
          <a:off x="67374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96410</xdr:rowOff>
    </xdr:from>
    <xdr:ext cx="469744" cy="259045"/>
    <xdr:sp macro="" textlink="">
      <xdr:nvSpPr>
        <xdr:cNvPr id="258" name="n_1mainValue【体育館・プール】&#10;一人当たり面積"/>
        <xdr:cNvSpPr txBox="1"/>
      </xdr:nvSpPr>
      <xdr:spPr>
        <a:xfrm>
          <a:off x="9391727" y="1106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96410</xdr:rowOff>
    </xdr:from>
    <xdr:ext cx="469744" cy="259045"/>
    <xdr:sp macro="" textlink="">
      <xdr:nvSpPr>
        <xdr:cNvPr id="259" name="n_2mainValue【体育館・プール】&#10;一人当たり面積"/>
        <xdr:cNvSpPr txBox="1"/>
      </xdr:nvSpPr>
      <xdr:spPr>
        <a:xfrm>
          <a:off x="8515427" y="1106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96791</xdr:rowOff>
    </xdr:from>
    <xdr:ext cx="469744" cy="259045"/>
    <xdr:sp macro="" textlink="">
      <xdr:nvSpPr>
        <xdr:cNvPr id="260" name="n_3mainValue【体育館・プール】&#10;一人当たり面積"/>
        <xdr:cNvSpPr txBox="1"/>
      </xdr:nvSpPr>
      <xdr:spPr>
        <a:xfrm>
          <a:off x="7626427" y="1106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96791</xdr:rowOff>
    </xdr:from>
    <xdr:ext cx="469744" cy="259045"/>
    <xdr:sp macro="" textlink="">
      <xdr:nvSpPr>
        <xdr:cNvPr id="261" name="n_4mainValue【体育館・プール】&#10;一人当たり面積"/>
        <xdr:cNvSpPr txBox="1"/>
      </xdr:nvSpPr>
      <xdr:spPr>
        <a:xfrm>
          <a:off x="6737427" y="1106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363</xdr:rowOff>
    </xdr:from>
    <xdr:to>
      <xdr:col>20</xdr:col>
      <xdr:colOff>38100</xdr:colOff>
      <xdr:row>83</xdr:row>
      <xdr:rowOff>101963</xdr:rowOff>
    </xdr:to>
    <xdr:sp macro="" textlink="">
      <xdr:nvSpPr>
        <xdr:cNvPr id="294" name="フローチャート: 判断 293"/>
        <xdr:cNvSpPr/>
      </xdr:nvSpPr>
      <xdr:spPr>
        <a:xfrm>
          <a:off x="3746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117929</xdr:rowOff>
    </xdr:from>
    <xdr:to>
      <xdr:col>15</xdr:col>
      <xdr:colOff>101600</xdr:colOff>
      <xdr:row>83</xdr:row>
      <xdr:rowOff>48079</xdr:rowOff>
    </xdr:to>
    <xdr:sp macro="" textlink="">
      <xdr:nvSpPr>
        <xdr:cNvPr id="295" name="フローチャート: 判断 294"/>
        <xdr:cNvSpPr/>
      </xdr:nvSpPr>
      <xdr:spPr>
        <a:xfrm>
          <a:off x="2857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86905</xdr:rowOff>
    </xdr:from>
    <xdr:to>
      <xdr:col>10</xdr:col>
      <xdr:colOff>165100</xdr:colOff>
      <xdr:row>83</xdr:row>
      <xdr:rowOff>17055</xdr:rowOff>
    </xdr:to>
    <xdr:sp macro="" textlink="">
      <xdr:nvSpPr>
        <xdr:cNvPr id="296" name="フローチャート: 判断 295"/>
        <xdr:cNvSpPr/>
      </xdr:nvSpPr>
      <xdr:spPr>
        <a:xfrm>
          <a:off x="1968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52614</xdr:rowOff>
    </xdr:from>
    <xdr:to>
      <xdr:col>6</xdr:col>
      <xdr:colOff>38100</xdr:colOff>
      <xdr:row>82</xdr:row>
      <xdr:rowOff>154214</xdr:rowOff>
    </xdr:to>
    <xdr:sp macro="" textlink="">
      <xdr:nvSpPr>
        <xdr:cNvPr id="297" name="フローチャート: 判断 296"/>
        <xdr:cNvSpPr/>
      </xdr:nvSpPr>
      <xdr:spPr>
        <a:xfrm>
          <a:off x="1079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119562</xdr:rowOff>
    </xdr:from>
    <xdr:to>
      <xdr:col>24</xdr:col>
      <xdr:colOff>114300</xdr:colOff>
      <xdr:row>85</xdr:row>
      <xdr:rowOff>49712</xdr:rowOff>
    </xdr:to>
    <xdr:sp macro="" textlink="">
      <xdr:nvSpPr>
        <xdr:cNvPr id="303" name="楕円 302"/>
        <xdr:cNvSpPr/>
      </xdr:nvSpPr>
      <xdr:spPr>
        <a:xfrm>
          <a:off x="45847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97989</xdr:rowOff>
    </xdr:from>
    <xdr:ext cx="405111" cy="259045"/>
    <xdr:sp macro="" textlink="">
      <xdr:nvSpPr>
        <xdr:cNvPr id="304" name="【福祉施設】&#10;有形固定資産減価償却率該当値テキスト"/>
        <xdr:cNvSpPr txBox="1"/>
      </xdr:nvSpPr>
      <xdr:spPr>
        <a:xfrm>
          <a:off x="4673600"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99968</xdr:rowOff>
    </xdr:from>
    <xdr:to>
      <xdr:col>20</xdr:col>
      <xdr:colOff>38100</xdr:colOff>
      <xdr:row>85</xdr:row>
      <xdr:rowOff>30118</xdr:rowOff>
    </xdr:to>
    <xdr:sp macro="" textlink="">
      <xdr:nvSpPr>
        <xdr:cNvPr id="305" name="楕円 304"/>
        <xdr:cNvSpPr/>
      </xdr:nvSpPr>
      <xdr:spPr>
        <a:xfrm>
          <a:off x="3746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150768</xdr:rowOff>
    </xdr:from>
    <xdr:to>
      <xdr:col>24</xdr:col>
      <xdr:colOff>63500</xdr:colOff>
      <xdr:row>84</xdr:row>
      <xdr:rowOff>170362</xdr:rowOff>
    </xdr:to>
    <xdr:cxnSp macro="">
      <xdr:nvCxnSpPr>
        <xdr:cNvPr id="306" name="直線コネクタ 305"/>
        <xdr:cNvCxnSpPr/>
      </xdr:nvCxnSpPr>
      <xdr:spPr>
        <a:xfrm>
          <a:off x="3797300" y="1455256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67311</xdr:rowOff>
    </xdr:from>
    <xdr:to>
      <xdr:col>15</xdr:col>
      <xdr:colOff>101600</xdr:colOff>
      <xdr:row>84</xdr:row>
      <xdr:rowOff>168911</xdr:rowOff>
    </xdr:to>
    <xdr:sp macro="" textlink="">
      <xdr:nvSpPr>
        <xdr:cNvPr id="307" name="楕円 306"/>
        <xdr:cNvSpPr/>
      </xdr:nvSpPr>
      <xdr:spPr>
        <a:xfrm>
          <a:off x="2857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118111</xdr:rowOff>
    </xdr:from>
    <xdr:to>
      <xdr:col>19</xdr:col>
      <xdr:colOff>177800</xdr:colOff>
      <xdr:row>84</xdr:row>
      <xdr:rowOff>150768</xdr:rowOff>
    </xdr:to>
    <xdr:cxnSp macro="">
      <xdr:nvCxnSpPr>
        <xdr:cNvPr id="308" name="直線コネクタ 307"/>
        <xdr:cNvCxnSpPr/>
      </xdr:nvCxnSpPr>
      <xdr:spPr>
        <a:xfrm>
          <a:off x="2908300" y="145199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33020</xdr:rowOff>
    </xdr:from>
    <xdr:to>
      <xdr:col>10</xdr:col>
      <xdr:colOff>165100</xdr:colOff>
      <xdr:row>84</xdr:row>
      <xdr:rowOff>134620</xdr:rowOff>
    </xdr:to>
    <xdr:sp macro="" textlink="">
      <xdr:nvSpPr>
        <xdr:cNvPr id="309" name="楕円 308"/>
        <xdr:cNvSpPr/>
      </xdr:nvSpPr>
      <xdr:spPr>
        <a:xfrm>
          <a:off x="196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83820</xdr:rowOff>
    </xdr:from>
    <xdr:to>
      <xdr:col>15</xdr:col>
      <xdr:colOff>50800</xdr:colOff>
      <xdr:row>84</xdr:row>
      <xdr:rowOff>118111</xdr:rowOff>
    </xdr:to>
    <xdr:cxnSp macro="">
      <xdr:nvCxnSpPr>
        <xdr:cNvPr id="310" name="直線コネクタ 309"/>
        <xdr:cNvCxnSpPr/>
      </xdr:nvCxnSpPr>
      <xdr:spPr>
        <a:xfrm>
          <a:off x="2019300" y="14485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363</xdr:rowOff>
    </xdr:from>
    <xdr:to>
      <xdr:col>6</xdr:col>
      <xdr:colOff>38100</xdr:colOff>
      <xdr:row>84</xdr:row>
      <xdr:rowOff>101963</xdr:rowOff>
    </xdr:to>
    <xdr:sp macro="" textlink="">
      <xdr:nvSpPr>
        <xdr:cNvPr id="311" name="楕円 310"/>
        <xdr:cNvSpPr/>
      </xdr:nvSpPr>
      <xdr:spPr>
        <a:xfrm>
          <a:off x="1079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51163</xdr:rowOff>
    </xdr:from>
    <xdr:to>
      <xdr:col>10</xdr:col>
      <xdr:colOff>114300</xdr:colOff>
      <xdr:row>84</xdr:row>
      <xdr:rowOff>83820</xdr:rowOff>
    </xdr:to>
    <xdr:cxnSp macro="">
      <xdr:nvCxnSpPr>
        <xdr:cNvPr id="312" name="直線コネクタ 311"/>
        <xdr:cNvCxnSpPr/>
      </xdr:nvCxnSpPr>
      <xdr:spPr>
        <a:xfrm>
          <a:off x="1130300" y="144529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118490</xdr:rowOff>
    </xdr:from>
    <xdr:ext cx="405111" cy="259045"/>
    <xdr:sp macro="" textlink="">
      <xdr:nvSpPr>
        <xdr:cNvPr id="313" name="n_1aveValue【福祉施設】&#10;有形固定資産減価償却率"/>
        <xdr:cNvSpPr txBox="1"/>
      </xdr:nvSpPr>
      <xdr:spPr>
        <a:xfrm>
          <a:off x="35820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64606</xdr:rowOff>
    </xdr:from>
    <xdr:ext cx="405111" cy="259045"/>
    <xdr:sp macro="" textlink="">
      <xdr:nvSpPr>
        <xdr:cNvPr id="314" name="n_2aveValue【福祉施設】&#10;有形固定資産減価償却率"/>
        <xdr:cNvSpPr txBox="1"/>
      </xdr:nvSpPr>
      <xdr:spPr>
        <a:xfrm>
          <a:off x="2705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33582</xdr:rowOff>
    </xdr:from>
    <xdr:ext cx="405111" cy="259045"/>
    <xdr:sp macro="" textlink="">
      <xdr:nvSpPr>
        <xdr:cNvPr id="315" name="n_3aveValue【福祉施設】&#10;有形固定資産減価償却率"/>
        <xdr:cNvSpPr txBox="1"/>
      </xdr:nvSpPr>
      <xdr:spPr>
        <a:xfrm>
          <a:off x="1816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170741</xdr:rowOff>
    </xdr:from>
    <xdr:ext cx="405111" cy="259045"/>
    <xdr:sp macro="" textlink="">
      <xdr:nvSpPr>
        <xdr:cNvPr id="316" name="n_4aveValue【福祉施設】&#10;有形固定資産減価償却率"/>
        <xdr:cNvSpPr txBox="1"/>
      </xdr:nvSpPr>
      <xdr:spPr>
        <a:xfrm>
          <a:off x="927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21245</xdr:rowOff>
    </xdr:from>
    <xdr:ext cx="405111" cy="259045"/>
    <xdr:sp macro="" textlink="">
      <xdr:nvSpPr>
        <xdr:cNvPr id="317" name="n_1mainValue【福祉施設】&#10;有形固定資産減価償却率"/>
        <xdr:cNvSpPr txBox="1"/>
      </xdr:nvSpPr>
      <xdr:spPr>
        <a:xfrm>
          <a:off x="35820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160038</xdr:rowOff>
    </xdr:from>
    <xdr:ext cx="405111" cy="259045"/>
    <xdr:sp macro="" textlink="">
      <xdr:nvSpPr>
        <xdr:cNvPr id="318" name="n_2mainValue【福祉施設】&#10;有形固定資産減価償却率"/>
        <xdr:cNvSpPr txBox="1"/>
      </xdr:nvSpPr>
      <xdr:spPr>
        <a:xfrm>
          <a:off x="27057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125747</xdr:rowOff>
    </xdr:from>
    <xdr:ext cx="405111" cy="259045"/>
    <xdr:sp macro="" textlink="">
      <xdr:nvSpPr>
        <xdr:cNvPr id="319" name="n_3mainValue【福祉施設】&#10;有形固定資産減価償却率"/>
        <xdr:cNvSpPr txBox="1"/>
      </xdr:nvSpPr>
      <xdr:spPr>
        <a:xfrm>
          <a:off x="1816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93090</xdr:rowOff>
    </xdr:from>
    <xdr:ext cx="405111" cy="259045"/>
    <xdr:sp macro="" textlink="">
      <xdr:nvSpPr>
        <xdr:cNvPr id="320" name="n_4mainValue【福祉施設】&#10;有形固定資産減価償却率"/>
        <xdr:cNvSpPr txBox="1"/>
      </xdr:nvSpPr>
      <xdr:spPr>
        <a:xfrm>
          <a:off x="9277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113030</xdr:rowOff>
    </xdr:from>
    <xdr:to>
      <xdr:col>50</xdr:col>
      <xdr:colOff>165100</xdr:colOff>
      <xdr:row>83</xdr:row>
      <xdr:rowOff>43180</xdr:rowOff>
    </xdr:to>
    <xdr:sp macro="" textlink="">
      <xdr:nvSpPr>
        <xdr:cNvPr id="347" name="フローチャート: 判断 346"/>
        <xdr:cNvSpPr/>
      </xdr:nvSpPr>
      <xdr:spPr>
        <a:xfrm>
          <a:off x="9588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48" name="フローチャート: 判断 347"/>
        <xdr:cNvSpPr/>
      </xdr:nvSpPr>
      <xdr:spPr>
        <a:xfrm>
          <a:off x="869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49" name="フローチャート: 判断 348"/>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78739</xdr:rowOff>
    </xdr:from>
    <xdr:to>
      <xdr:col>36</xdr:col>
      <xdr:colOff>165100</xdr:colOff>
      <xdr:row>83</xdr:row>
      <xdr:rowOff>8889</xdr:rowOff>
    </xdr:to>
    <xdr:sp macro="" textlink="">
      <xdr:nvSpPr>
        <xdr:cNvPr id="350" name="フローチャート: 判断 349"/>
        <xdr:cNvSpPr/>
      </xdr:nvSpPr>
      <xdr:spPr>
        <a:xfrm>
          <a:off x="692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356" name="楕円 355"/>
        <xdr:cNvSpPr/>
      </xdr:nvSpPr>
      <xdr:spPr>
        <a:xfrm>
          <a:off x="10426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22877</xdr:rowOff>
    </xdr:from>
    <xdr:ext cx="469744" cy="259045"/>
    <xdr:sp macro="" textlink="">
      <xdr:nvSpPr>
        <xdr:cNvPr id="357" name="【福祉施設】&#10;一人当たり面積該当値テキスト"/>
        <xdr:cNvSpPr txBox="1"/>
      </xdr:nvSpPr>
      <xdr:spPr>
        <a:xfrm>
          <a:off x="10515600"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27305</xdr:rowOff>
    </xdr:from>
    <xdr:to>
      <xdr:col>50</xdr:col>
      <xdr:colOff>165100</xdr:colOff>
      <xdr:row>84</xdr:row>
      <xdr:rowOff>128905</xdr:rowOff>
    </xdr:to>
    <xdr:sp macro="" textlink="">
      <xdr:nvSpPr>
        <xdr:cNvPr id="358" name="楕円 357"/>
        <xdr:cNvSpPr/>
      </xdr:nvSpPr>
      <xdr:spPr>
        <a:xfrm>
          <a:off x="9588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78105</xdr:rowOff>
    </xdr:from>
    <xdr:to>
      <xdr:col>55</xdr:col>
      <xdr:colOff>0</xdr:colOff>
      <xdr:row>84</xdr:row>
      <xdr:rowOff>95250</xdr:rowOff>
    </xdr:to>
    <xdr:cxnSp macro="">
      <xdr:nvCxnSpPr>
        <xdr:cNvPr id="359" name="直線コネクタ 358"/>
        <xdr:cNvCxnSpPr/>
      </xdr:nvCxnSpPr>
      <xdr:spPr>
        <a:xfrm>
          <a:off x="9639300" y="144799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60" name="楕円 359"/>
        <xdr:cNvSpPr/>
      </xdr:nvSpPr>
      <xdr:spPr>
        <a:xfrm>
          <a:off x="8699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78105</xdr:rowOff>
    </xdr:from>
    <xdr:to>
      <xdr:col>50</xdr:col>
      <xdr:colOff>114300</xdr:colOff>
      <xdr:row>84</xdr:row>
      <xdr:rowOff>83820</xdr:rowOff>
    </xdr:to>
    <xdr:cxnSp macro="">
      <xdr:nvCxnSpPr>
        <xdr:cNvPr id="361" name="直線コネクタ 360"/>
        <xdr:cNvCxnSpPr/>
      </xdr:nvCxnSpPr>
      <xdr:spPr>
        <a:xfrm flipV="1">
          <a:off x="8750300" y="1447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33020</xdr:rowOff>
    </xdr:from>
    <xdr:to>
      <xdr:col>41</xdr:col>
      <xdr:colOff>101600</xdr:colOff>
      <xdr:row>84</xdr:row>
      <xdr:rowOff>134620</xdr:rowOff>
    </xdr:to>
    <xdr:sp macro="" textlink="">
      <xdr:nvSpPr>
        <xdr:cNvPr id="362" name="楕円 361"/>
        <xdr:cNvSpPr/>
      </xdr:nvSpPr>
      <xdr:spPr>
        <a:xfrm>
          <a:off x="7810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83820</xdr:rowOff>
    </xdr:from>
    <xdr:to>
      <xdr:col>45</xdr:col>
      <xdr:colOff>177800</xdr:colOff>
      <xdr:row>84</xdr:row>
      <xdr:rowOff>83820</xdr:rowOff>
    </xdr:to>
    <xdr:cxnSp macro="">
      <xdr:nvCxnSpPr>
        <xdr:cNvPr id="363" name="直線コネクタ 362"/>
        <xdr:cNvCxnSpPr/>
      </xdr:nvCxnSpPr>
      <xdr:spPr>
        <a:xfrm>
          <a:off x="7861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33020</xdr:rowOff>
    </xdr:from>
    <xdr:to>
      <xdr:col>36</xdr:col>
      <xdr:colOff>165100</xdr:colOff>
      <xdr:row>84</xdr:row>
      <xdr:rowOff>134620</xdr:rowOff>
    </xdr:to>
    <xdr:sp macro="" textlink="">
      <xdr:nvSpPr>
        <xdr:cNvPr id="364" name="楕円 363"/>
        <xdr:cNvSpPr/>
      </xdr:nvSpPr>
      <xdr:spPr>
        <a:xfrm>
          <a:off x="6921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83820</xdr:rowOff>
    </xdr:from>
    <xdr:to>
      <xdr:col>41</xdr:col>
      <xdr:colOff>50800</xdr:colOff>
      <xdr:row>84</xdr:row>
      <xdr:rowOff>83820</xdr:rowOff>
    </xdr:to>
    <xdr:cxnSp macro="">
      <xdr:nvCxnSpPr>
        <xdr:cNvPr id="365" name="直線コネクタ 364"/>
        <xdr:cNvCxnSpPr/>
      </xdr:nvCxnSpPr>
      <xdr:spPr>
        <a:xfrm>
          <a:off x="6972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59707</xdr:rowOff>
    </xdr:from>
    <xdr:ext cx="469744" cy="259045"/>
    <xdr:sp macro="" textlink="">
      <xdr:nvSpPr>
        <xdr:cNvPr id="366" name="n_1aveValue【福祉施設】&#10;一人当たり面積"/>
        <xdr:cNvSpPr txBox="1"/>
      </xdr:nvSpPr>
      <xdr:spPr>
        <a:xfrm>
          <a:off x="9391727"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2557</xdr:rowOff>
    </xdr:from>
    <xdr:ext cx="469744" cy="259045"/>
    <xdr:sp macro="" textlink="">
      <xdr:nvSpPr>
        <xdr:cNvPr id="367" name="n_2aveValue【福祉施設】&#10;一人当たり面積"/>
        <xdr:cNvSpPr txBox="1"/>
      </xdr:nvSpPr>
      <xdr:spPr>
        <a:xfrm>
          <a:off x="8515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68"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25416</xdr:rowOff>
    </xdr:from>
    <xdr:ext cx="469744" cy="259045"/>
    <xdr:sp macro="" textlink="">
      <xdr:nvSpPr>
        <xdr:cNvPr id="369" name="n_4aveValue【福祉施設】&#10;一人当たり面積"/>
        <xdr:cNvSpPr txBox="1"/>
      </xdr:nvSpPr>
      <xdr:spPr>
        <a:xfrm>
          <a:off x="6737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120032</xdr:rowOff>
    </xdr:from>
    <xdr:ext cx="469744" cy="259045"/>
    <xdr:sp macro="" textlink="">
      <xdr:nvSpPr>
        <xdr:cNvPr id="370" name="n_1mainValue【福祉施設】&#10;一人当たり面積"/>
        <xdr:cNvSpPr txBox="1"/>
      </xdr:nvSpPr>
      <xdr:spPr>
        <a:xfrm>
          <a:off x="9391727" y="1452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71" name="n_2mainValue【福祉施設】&#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125747</xdr:rowOff>
    </xdr:from>
    <xdr:ext cx="469744" cy="259045"/>
    <xdr:sp macro="" textlink="">
      <xdr:nvSpPr>
        <xdr:cNvPr id="372" name="n_3mainValue【福祉施設】&#10;一人当たり面積"/>
        <xdr:cNvSpPr txBox="1"/>
      </xdr:nvSpPr>
      <xdr:spPr>
        <a:xfrm>
          <a:off x="7626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125747</xdr:rowOff>
    </xdr:from>
    <xdr:ext cx="469744" cy="259045"/>
    <xdr:sp macro="" textlink="">
      <xdr:nvSpPr>
        <xdr:cNvPr id="373" name="n_4mainValue【福祉施設】&#10;一人当たり面積"/>
        <xdr:cNvSpPr txBox="1"/>
      </xdr:nvSpPr>
      <xdr:spPr>
        <a:xfrm>
          <a:off x="6737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6" name="フローチャート: 判断 405"/>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7" name="フローチャート: 判断 406"/>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08" name="フローチャート: 判断 407"/>
        <xdr:cNvSpPr/>
      </xdr:nvSpPr>
      <xdr:spPr>
        <a:xfrm>
          <a:off x="1968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09" name="フローチャート: 判断 408"/>
        <xdr:cNvSpPr/>
      </xdr:nvSpPr>
      <xdr:spPr>
        <a:xfrm>
          <a:off x="1079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38463</xdr:rowOff>
    </xdr:from>
    <xdr:to>
      <xdr:col>24</xdr:col>
      <xdr:colOff>114300</xdr:colOff>
      <xdr:row>103</xdr:row>
      <xdr:rowOff>140063</xdr:rowOff>
    </xdr:to>
    <xdr:sp macro="" textlink="">
      <xdr:nvSpPr>
        <xdr:cNvPr id="415" name="楕円 414"/>
        <xdr:cNvSpPr/>
      </xdr:nvSpPr>
      <xdr:spPr>
        <a:xfrm>
          <a:off x="45847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61340</xdr:rowOff>
    </xdr:from>
    <xdr:ext cx="405111" cy="259045"/>
    <xdr:sp macro="" textlink="">
      <xdr:nvSpPr>
        <xdr:cNvPr id="416" name="【市民会館】&#10;有形固定資産減価償却率該当値テキスト"/>
        <xdr:cNvSpPr txBox="1"/>
      </xdr:nvSpPr>
      <xdr:spPr>
        <a:xfrm>
          <a:off x="4673600" y="1754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4173</xdr:rowOff>
    </xdr:from>
    <xdr:to>
      <xdr:col>20</xdr:col>
      <xdr:colOff>38100</xdr:colOff>
      <xdr:row>103</xdr:row>
      <xdr:rowOff>105773</xdr:rowOff>
    </xdr:to>
    <xdr:sp macro="" textlink="">
      <xdr:nvSpPr>
        <xdr:cNvPr id="417" name="楕円 416"/>
        <xdr:cNvSpPr/>
      </xdr:nvSpPr>
      <xdr:spPr>
        <a:xfrm>
          <a:off x="3746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54973</xdr:rowOff>
    </xdr:from>
    <xdr:to>
      <xdr:col>24</xdr:col>
      <xdr:colOff>63500</xdr:colOff>
      <xdr:row>103</xdr:row>
      <xdr:rowOff>89263</xdr:rowOff>
    </xdr:to>
    <xdr:cxnSp macro="">
      <xdr:nvCxnSpPr>
        <xdr:cNvPr id="418" name="直線コネクタ 417"/>
        <xdr:cNvCxnSpPr/>
      </xdr:nvCxnSpPr>
      <xdr:spPr>
        <a:xfrm>
          <a:off x="3797300" y="177143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141332</xdr:rowOff>
    </xdr:from>
    <xdr:to>
      <xdr:col>15</xdr:col>
      <xdr:colOff>101600</xdr:colOff>
      <xdr:row>103</xdr:row>
      <xdr:rowOff>71482</xdr:rowOff>
    </xdr:to>
    <xdr:sp macro="" textlink="">
      <xdr:nvSpPr>
        <xdr:cNvPr id="419" name="楕円 418"/>
        <xdr:cNvSpPr/>
      </xdr:nvSpPr>
      <xdr:spPr>
        <a:xfrm>
          <a:off x="28575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20682</xdr:rowOff>
    </xdr:from>
    <xdr:to>
      <xdr:col>19</xdr:col>
      <xdr:colOff>177800</xdr:colOff>
      <xdr:row>103</xdr:row>
      <xdr:rowOff>54973</xdr:rowOff>
    </xdr:to>
    <xdr:cxnSp macro="">
      <xdr:nvCxnSpPr>
        <xdr:cNvPr id="420" name="直線コネクタ 419"/>
        <xdr:cNvCxnSpPr/>
      </xdr:nvCxnSpPr>
      <xdr:spPr>
        <a:xfrm>
          <a:off x="2908300" y="1768003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108676</xdr:rowOff>
    </xdr:from>
    <xdr:to>
      <xdr:col>10</xdr:col>
      <xdr:colOff>165100</xdr:colOff>
      <xdr:row>103</xdr:row>
      <xdr:rowOff>38826</xdr:rowOff>
    </xdr:to>
    <xdr:sp macro="" textlink="">
      <xdr:nvSpPr>
        <xdr:cNvPr id="421" name="楕円 420"/>
        <xdr:cNvSpPr/>
      </xdr:nvSpPr>
      <xdr:spPr>
        <a:xfrm>
          <a:off x="1968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159476</xdr:rowOff>
    </xdr:from>
    <xdr:to>
      <xdr:col>15</xdr:col>
      <xdr:colOff>50800</xdr:colOff>
      <xdr:row>103</xdr:row>
      <xdr:rowOff>20682</xdr:rowOff>
    </xdr:to>
    <xdr:cxnSp macro="">
      <xdr:nvCxnSpPr>
        <xdr:cNvPr id="422" name="直線コネクタ 421"/>
        <xdr:cNvCxnSpPr/>
      </xdr:nvCxnSpPr>
      <xdr:spPr>
        <a:xfrm>
          <a:off x="2019300" y="176473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76019</xdr:rowOff>
    </xdr:from>
    <xdr:to>
      <xdr:col>6</xdr:col>
      <xdr:colOff>38100</xdr:colOff>
      <xdr:row>103</xdr:row>
      <xdr:rowOff>6169</xdr:rowOff>
    </xdr:to>
    <xdr:sp macro="" textlink="">
      <xdr:nvSpPr>
        <xdr:cNvPr id="423" name="楕円 422"/>
        <xdr:cNvSpPr/>
      </xdr:nvSpPr>
      <xdr:spPr>
        <a:xfrm>
          <a:off x="10795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126819</xdr:rowOff>
    </xdr:from>
    <xdr:to>
      <xdr:col>10</xdr:col>
      <xdr:colOff>114300</xdr:colOff>
      <xdr:row>102</xdr:row>
      <xdr:rowOff>159476</xdr:rowOff>
    </xdr:to>
    <xdr:cxnSp macro="">
      <xdr:nvCxnSpPr>
        <xdr:cNvPr id="424" name="直線コネクタ 423"/>
        <xdr:cNvCxnSpPr/>
      </xdr:nvCxnSpPr>
      <xdr:spPr>
        <a:xfrm>
          <a:off x="1130300" y="176147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25" name="n_1aveValue【市民会館】&#10;有形固定資産減価償却率"/>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26" name="n_2aveValue【市民会館】&#10;有形固定資産減価償却率"/>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137721</xdr:rowOff>
    </xdr:from>
    <xdr:ext cx="405111" cy="259045"/>
    <xdr:sp macro="" textlink="">
      <xdr:nvSpPr>
        <xdr:cNvPr id="427" name="n_3aveValue【市民会館】&#10;有形固定資産減価償却率"/>
        <xdr:cNvSpPr txBox="1"/>
      </xdr:nvSpPr>
      <xdr:spPr>
        <a:xfrm>
          <a:off x="1816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108329</xdr:rowOff>
    </xdr:from>
    <xdr:ext cx="405111" cy="259045"/>
    <xdr:sp macro="" textlink="">
      <xdr:nvSpPr>
        <xdr:cNvPr id="428" name="n_4aveValue【市民会館】&#10;有形固定資産減価償却率"/>
        <xdr:cNvSpPr txBox="1"/>
      </xdr:nvSpPr>
      <xdr:spPr>
        <a:xfrm>
          <a:off x="927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122300</xdr:rowOff>
    </xdr:from>
    <xdr:ext cx="405111" cy="259045"/>
    <xdr:sp macro="" textlink="">
      <xdr:nvSpPr>
        <xdr:cNvPr id="429" name="n_1mainValue【市民会館】&#10;有形固定資産減価償却率"/>
        <xdr:cNvSpPr txBox="1"/>
      </xdr:nvSpPr>
      <xdr:spPr>
        <a:xfrm>
          <a:off x="35820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88009</xdr:rowOff>
    </xdr:from>
    <xdr:ext cx="405111" cy="259045"/>
    <xdr:sp macro="" textlink="">
      <xdr:nvSpPr>
        <xdr:cNvPr id="430" name="n_2mainValue【市民会館】&#10;有形固定資産減価償却率"/>
        <xdr:cNvSpPr txBox="1"/>
      </xdr:nvSpPr>
      <xdr:spPr>
        <a:xfrm>
          <a:off x="2705744" y="1740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55353</xdr:rowOff>
    </xdr:from>
    <xdr:ext cx="405111" cy="259045"/>
    <xdr:sp macro="" textlink="">
      <xdr:nvSpPr>
        <xdr:cNvPr id="431" name="n_3mainValue【市民会館】&#10;有形固定資産減価償却率"/>
        <xdr:cNvSpPr txBox="1"/>
      </xdr:nvSpPr>
      <xdr:spPr>
        <a:xfrm>
          <a:off x="18167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22696</xdr:rowOff>
    </xdr:from>
    <xdr:ext cx="405111" cy="259045"/>
    <xdr:sp macro="" textlink="">
      <xdr:nvSpPr>
        <xdr:cNvPr id="432" name="n_4mainValue【市民会館】&#10;有形固定資産減価償却率"/>
        <xdr:cNvSpPr txBox="1"/>
      </xdr:nvSpPr>
      <xdr:spPr>
        <a:xfrm>
          <a:off x="927744" y="1733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59" name="【市民会館】&#10;一人当たり面積平均値テキスト"/>
        <xdr:cNvSpPr txBox="1"/>
      </xdr:nvSpPr>
      <xdr:spPr>
        <a:xfrm>
          <a:off x="10515600" y="1824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50546</xdr:rowOff>
    </xdr:from>
    <xdr:to>
      <xdr:col>50</xdr:col>
      <xdr:colOff>165100</xdr:colOff>
      <xdr:row>106</xdr:row>
      <xdr:rowOff>152146</xdr:rowOff>
    </xdr:to>
    <xdr:sp macro="" textlink="">
      <xdr:nvSpPr>
        <xdr:cNvPr id="461" name="フローチャート: 判断 460"/>
        <xdr:cNvSpPr/>
      </xdr:nvSpPr>
      <xdr:spPr>
        <a:xfrm>
          <a:off x="95885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62" name="フローチャート: 判断 461"/>
        <xdr:cNvSpPr/>
      </xdr:nvSpPr>
      <xdr:spPr>
        <a:xfrm>
          <a:off x="8699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55118</xdr:rowOff>
    </xdr:from>
    <xdr:to>
      <xdr:col>41</xdr:col>
      <xdr:colOff>101600</xdr:colOff>
      <xdr:row>106</xdr:row>
      <xdr:rowOff>156718</xdr:rowOff>
    </xdr:to>
    <xdr:sp macro="" textlink="">
      <xdr:nvSpPr>
        <xdr:cNvPr id="463" name="フローチャート: 判断 462"/>
        <xdr:cNvSpPr/>
      </xdr:nvSpPr>
      <xdr:spPr>
        <a:xfrm>
          <a:off x="7810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55118</xdr:rowOff>
    </xdr:from>
    <xdr:to>
      <xdr:col>36</xdr:col>
      <xdr:colOff>165100</xdr:colOff>
      <xdr:row>106</xdr:row>
      <xdr:rowOff>156718</xdr:rowOff>
    </xdr:to>
    <xdr:sp macro="" textlink="">
      <xdr:nvSpPr>
        <xdr:cNvPr id="464" name="フローチャート: 判断 463"/>
        <xdr:cNvSpPr/>
      </xdr:nvSpPr>
      <xdr:spPr>
        <a:xfrm>
          <a:off x="6921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36830</xdr:rowOff>
    </xdr:from>
    <xdr:to>
      <xdr:col>55</xdr:col>
      <xdr:colOff>50800</xdr:colOff>
      <xdr:row>101</xdr:row>
      <xdr:rowOff>138430</xdr:rowOff>
    </xdr:to>
    <xdr:sp macro="" textlink="">
      <xdr:nvSpPr>
        <xdr:cNvPr id="470" name="楕円 469"/>
        <xdr:cNvSpPr/>
      </xdr:nvSpPr>
      <xdr:spPr>
        <a:xfrm>
          <a:off x="10426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161307</xdr:rowOff>
    </xdr:from>
    <xdr:ext cx="469744" cy="259045"/>
    <xdr:sp macro="" textlink="">
      <xdr:nvSpPr>
        <xdr:cNvPr id="471" name="【市民会館】&#10;一人当たり面積該当値テキスト"/>
        <xdr:cNvSpPr txBox="1"/>
      </xdr:nvSpPr>
      <xdr:spPr>
        <a:xfrm>
          <a:off x="10515600" y="1730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50546</xdr:rowOff>
    </xdr:from>
    <xdr:to>
      <xdr:col>50</xdr:col>
      <xdr:colOff>165100</xdr:colOff>
      <xdr:row>101</xdr:row>
      <xdr:rowOff>152146</xdr:rowOff>
    </xdr:to>
    <xdr:sp macro="" textlink="">
      <xdr:nvSpPr>
        <xdr:cNvPr id="472" name="楕円 471"/>
        <xdr:cNvSpPr/>
      </xdr:nvSpPr>
      <xdr:spPr>
        <a:xfrm>
          <a:off x="9588500" y="173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87630</xdr:rowOff>
    </xdr:from>
    <xdr:to>
      <xdr:col>55</xdr:col>
      <xdr:colOff>0</xdr:colOff>
      <xdr:row>101</xdr:row>
      <xdr:rowOff>101346</xdr:rowOff>
    </xdr:to>
    <xdr:cxnSp macro="">
      <xdr:nvCxnSpPr>
        <xdr:cNvPr id="473" name="直線コネクタ 472"/>
        <xdr:cNvCxnSpPr/>
      </xdr:nvCxnSpPr>
      <xdr:spPr>
        <a:xfrm flipV="1">
          <a:off x="9639300" y="174040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61976</xdr:rowOff>
    </xdr:from>
    <xdr:to>
      <xdr:col>46</xdr:col>
      <xdr:colOff>38100</xdr:colOff>
      <xdr:row>101</xdr:row>
      <xdr:rowOff>163576</xdr:rowOff>
    </xdr:to>
    <xdr:sp macro="" textlink="">
      <xdr:nvSpPr>
        <xdr:cNvPr id="474" name="楕円 473"/>
        <xdr:cNvSpPr/>
      </xdr:nvSpPr>
      <xdr:spPr>
        <a:xfrm>
          <a:off x="8699500" y="1737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101346</xdr:rowOff>
    </xdr:from>
    <xdr:to>
      <xdr:col>50</xdr:col>
      <xdr:colOff>114300</xdr:colOff>
      <xdr:row>101</xdr:row>
      <xdr:rowOff>112776</xdr:rowOff>
    </xdr:to>
    <xdr:cxnSp macro="">
      <xdr:nvCxnSpPr>
        <xdr:cNvPr id="475" name="直線コネクタ 474"/>
        <xdr:cNvCxnSpPr/>
      </xdr:nvCxnSpPr>
      <xdr:spPr>
        <a:xfrm flipV="1">
          <a:off x="8750300" y="174177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68835</xdr:rowOff>
    </xdr:from>
    <xdr:to>
      <xdr:col>41</xdr:col>
      <xdr:colOff>101600</xdr:colOff>
      <xdr:row>101</xdr:row>
      <xdr:rowOff>170435</xdr:rowOff>
    </xdr:to>
    <xdr:sp macro="" textlink="">
      <xdr:nvSpPr>
        <xdr:cNvPr id="476" name="楕円 475"/>
        <xdr:cNvSpPr/>
      </xdr:nvSpPr>
      <xdr:spPr>
        <a:xfrm>
          <a:off x="7810500" y="173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112776</xdr:rowOff>
    </xdr:from>
    <xdr:to>
      <xdr:col>45</xdr:col>
      <xdr:colOff>177800</xdr:colOff>
      <xdr:row>101</xdr:row>
      <xdr:rowOff>119635</xdr:rowOff>
    </xdr:to>
    <xdr:cxnSp macro="">
      <xdr:nvCxnSpPr>
        <xdr:cNvPr id="477" name="直線コネクタ 476"/>
        <xdr:cNvCxnSpPr/>
      </xdr:nvCxnSpPr>
      <xdr:spPr>
        <a:xfrm flipV="1">
          <a:off x="7861300" y="1742922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77978</xdr:rowOff>
    </xdr:from>
    <xdr:to>
      <xdr:col>36</xdr:col>
      <xdr:colOff>165100</xdr:colOff>
      <xdr:row>102</xdr:row>
      <xdr:rowOff>8128</xdr:rowOff>
    </xdr:to>
    <xdr:sp macro="" textlink="">
      <xdr:nvSpPr>
        <xdr:cNvPr id="478" name="楕円 477"/>
        <xdr:cNvSpPr/>
      </xdr:nvSpPr>
      <xdr:spPr>
        <a:xfrm>
          <a:off x="6921500" y="1739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119635</xdr:rowOff>
    </xdr:from>
    <xdr:to>
      <xdr:col>41</xdr:col>
      <xdr:colOff>50800</xdr:colOff>
      <xdr:row>101</xdr:row>
      <xdr:rowOff>128778</xdr:rowOff>
    </xdr:to>
    <xdr:cxnSp macro="">
      <xdr:nvCxnSpPr>
        <xdr:cNvPr id="479" name="直線コネクタ 478"/>
        <xdr:cNvCxnSpPr/>
      </xdr:nvCxnSpPr>
      <xdr:spPr>
        <a:xfrm flipV="1">
          <a:off x="6972300" y="174360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143273</xdr:rowOff>
    </xdr:from>
    <xdr:ext cx="469744" cy="259045"/>
    <xdr:sp macro="" textlink="">
      <xdr:nvSpPr>
        <xdr:cNvPr id="480" name="n_1aveValue【市民会館】&#10;一人当たり面積"/>
        <xdr:cNvSpPr txBox="1"/>
      </xdr:nvSpPr>
      <xdr:spPr>
        <a:xfrm>
          <a:off x="9391727" y="1831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140988</xdr:rowOff>
    </xdr:from>
    <xdr:ext cx="469744" cy="259045"/>
    <xdr:sp macro="" textlink="">
      <xdr:nvSpPr>
        <xdr:cNvPr id="481" name="n_2aveValue【市民会館】&#10;一人当たり面積"/>
        <xdr:cNvSpPr txBox="1"/>
      </xdr:nvSpPr>
      <xdr:spPr>
        <a:xfrm>
          <a:off x="8515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147845</xdr:rowOff>
    </xdr:from>
    <xdr:ext cx="469744" cy="259045"/>
    <xdr:sp macro="" textlink="">
      <xdr:nvSpPr>
        <xdr:cNvPr id="482" name="n_3aveValue【市民会館】&#10;一人当たり面積"/>
        <xdr:cNvSpPr txBox="1"/>
      </xdr:nvSpPr>
      <xdr:spPr>
        <a:xfrm>
          <a:off x="7626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147845</xdr:rowOff>
    </xdr:from>
    <xdr:ext cx="469744" cy="259045"/>
    <xdr:sp macro="" textlink="">
      <xdr:nvSpPr>
        <xdr:cNvPr id="483" name="n_4aveValue【市民会館】&#10;一人当たり面積"/>
        <xdr:cNvSpPr txBox="1"/>
      </xdr:nvSpPr>
      <xdr:spPr>
        <a:xfrm>
          <a:off x="6737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168673</xdr:rowOff>
    </xdr:from>
    <xdr:ext cx="469744" cy="259045"/>
    <xdr:sp macro="" textlink="">
      <xdr:nvSpPr>
        <xdr:cNvPr id="484" name="n_1mainValue【市民会館】&#10;一人当たり面積"/>
        <xdr:cNvSpPr txBox="1"/>
      </xdr:nvSpPr>
      <xdr:spPr>
        <a:xfrm>
          <a:off x="9391727" y="1714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8653</xdr:rowOff>
    </xdr:from>
    <xdr:ext cx="469744" cy="259045"/>
    <xdr:sp macro="" textlink="">
      <xdr:nvSpPr>
        <xdr:cNvPr id="485" name="n_2mainValue【市民会館】&#10;一人当たり面積"/>
        <xdr:cNvSpPr txBox="1"/>
      </xdr:nvSpPr>
      <xdr:spPr>
        <a:xfrm>
          <a:off x="8515427" y="1715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15512</xdr:rowOff>
    </xdr:from>
    <xdr:ext cx="469744" cy="259045"/>
    <xdr:sp macro="" textlink="">
      <xdr:nvSpPr>
        <xdr:cNvPr id="486" name="n_3mainValue【市民会館】&#10;一人当たり面積"/>
        <xdr:cNvSpPr txBox="1"/>
      </xdr:nvSpPr>
      <xdr:spPr>
        <a:xfrm>
          <a:off x="7626427" y="1716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24655</xdr:rowOff>
    </xdr:from>
    <xdr:ext cx="469744" cy="259045"/>
    <xdr:sp macro="" textlink="">
      <xdr:nvSpPr>
        <xdr:cNvPr id="487" name="n_4mainValue【市民会館】&#10;一人当たり面積"/>
        <xdr:cNvSpPr txBox="1"/>
      </xdr:nvSpPr>
      <xdr:spPr>
        <a:xfrm>
          <a:off x="6737427" y="1716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0" name="フローチャート: 判断 519"/>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1" name="フローチャート: 判断 520"/>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2" name="フローチャート: 判断 521"/>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3" name="フローチャート: 判断 522"/>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103777</xdr:rowOff>
    </xdr:from>
    <xdr:to>
      <xdr:col>85</xdr:col>
      <xdr:colOff>177800</xdr:colOff>
      <xdr:row>42</xdr:row>
      <xdr:rowOff>33927</xdr:rowOff>
    </xdr:to>
    <xdr:sp macro="" textlink="">
      <xdr:nvSpPr>
        <xdr:cNvPr id="529" name="楕円 528"/>
        <xdr:cNvSpPr/>
      </xdr:nvSpPr>
      <xdr:spPr>
        <a:xfrm>
          <a:off x="16268700" y="7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18704</xdr:rowOff>
    </xdr:from>
    <xdr:ext cx="405111" cy="259045"/>
    <xdr:sp macro="" textlink="">
      <xdr:nvSpPr>
        <xdr:cNvPr id="530" name="【一般廃棄物処理施設】&#10;有形固定資産減価償却率該当値テキスト"/>
        <xdr:cNvSpPr txBox="1"/>
      </xdr:nvSpPr>
      <xdr:spPr>
        <a:xfrm>
          <a:off x="16357600" y="7048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49893</xdr:rowOff>
    </xdr:from>
    <xdr:to>
      <xdr:col>81</xdr:col>
      <xdr:colOff>101600</xdr:colOff>
      <xdr:row>41</xdr:row>
      <xdr:rowOff>151493</xdr:rowOff>
    </xdr:to>
    <xdr:sp macro="" textlink="">
      <xdr:nvSpPr>
        <xdr:cNvPr id="531" name="楕円 530"/>
        <xdr:cNvSpPr/>
      </xdr:nvSpPr>
      <xdr:spPr>
        <a:xfrm>
          <a:off x="15430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100693</xdr:rowOff>
    </xdr:from>
    <xdr:to>
      <xdr:col>85</xdr:col>
      <xdr:colOff>127000</xdr:colOff>
      <xdr:row>41</xdr:row>
      <xdr:rowOff>154577</xdr:rowOff>
    </xdr:to>
    <xdr:cxnSp macro="">
      <xdr:nvCxnSpPr>
        <xdr:cNvPr id="532" name="直線コネクタ 531"/>
        <xdr:cNvCxnSpPr/>
      </xdr:nvCxnSpPr>
      <xdr:spPr>
        <a:xfrm>
          <a:off x="15481300" y="713014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167459</xdr:rowOff>
    </xdr:from>
    <xdr:to>
      <xdr:col>76</xdr:col>
      <xdr:colOff>165100</xdr:colOff>
      <xdr:row>41</xdr:row>
      <xdr:rowOff>97609</xdr:rowOff>
    </xdr:to>
    <xdr:sp macro="" textlink="">
      <xdr:nvSpPr>
        <xdr:cNvPr id="533" name="楕円 532"/>
        <xdr:cNvSpPr/>
      </xdr:nvSpPr>
      <xdr:spPr>
        <a:xfrm>
          <a:off x="14541500" y="70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46809</xdr:rowOff>
    </xdr:from>
    <xdr:to>
      <xdr:col>81</xdr:col>
      <xdr:colOff>50800</xdr:colOff>
      <xdr:row>41</xdr:row>
      <xdr:rowOff>100693</xdr:rowOff>
    </xdr:to>
    <xdr:cxnSp macro="">
      <xdr:nvCxnSpPr>
        <xdr:cNvPr id="534" name="直線コネクタ 533"/>
        <xdr:cNvCxnSpPr/>
      </xdr:nvCxnSpPr>
      <xdr:spPr>
        <a:xfrm>
          <a:off x="14592300" y="707625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113574</xdr:rowOff>
    </xdr:from>
    <xdr:to>
      <xdr:col>72</xdr:col>
      <xdr:colOff>38100</xdr:colOff>
      <xdr:row>41</xdr:row>
      <xdr:rowOff>43724</xdr:rowOff>
    </xdr:to>
    <xdr:sp macro="" textlink="">
      <xdr:nvSpPr>
        <xdr:cNvPr id="535" name="楕円 534"/>
        <xdr:cNvSpPr/>
      </xdr:nvSpPr>
      <xdr:spPr>
        <a:xfrm>
          <a:off x="13652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164374</xdr:rowOff>
    </xdr:from>
    <xdr:to>
      <xdr:col>76</xdr:col>
      <xdr:colOff>114300</xdr:colOff>
      <xdr:row>41</xdr:row>
      <xdr:rowOff>46809</xdr:rowOff>
    </xdr:to>
    <xdr:cxnSp macro="">
      <xdr:nvCxnSpPr>
        <xdr:cNvPr id="536" name="直線コネクタ 535"/>
        <xdr:cNvCxnSpPr/>
      </xdr:nvCxnSpPr>
      <xdr:spPr>
        <a:xfrm>
          <a:off x="13703300" y="702237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59690</xdr:rowOff>
    </xdr:from>
    <xdr:to>
      <xdr:col>67</xdr:col>
      <xdr:colOff>101600</xdr:colOff>
      <xdr:row>40</xdr:row>
      <xdr:rowOff>161290</xdr:rowOff>
    </xdr:to>
    <xdr:sp macro="" textlink="">
      <xdr:nvSpPr>
        <xdr:cNvPr id="537" name="楕円 536"/>
        <xdr:cNvSpPr/>
      </xdr:nvSpPr>
      <xdr:spPr>
        <a:xfrm>
          <a:off x="12763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110490</xdr:rowOff>
    </xdr:from>
    <xdr:to>
      <xdr:col>71</xdr:col>
      <xdr:colOff>177800</xdr:colOff>
      <xdr:row>40</xdr:row>
      <xdr:rowOff>164374</xdr:rowOff>
    </xdr:to>
    <xdr:cxnSp macro="">
      <xdr:nvCxnSpPr>
        <xdr:cNvPr id="538" name="直線コネクタ 537"/>
        <xdr:cNvCxnSpPr/>
      </xdr:nvCxnSpPr>
      <xdr:spPr>
        <a:xfrm>
          <a:off x="12814300" y="696849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39" name="n_1aveValue【一般廃棄物処理施設】&#10;有形固定資産減価償却率"/>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0" name="n_2aveValue【一般廃棄物処理施設】&#10;有形固定資産減価償却率"/>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41" name="n_3aveValue【一般廃棄物処理施設】&#10;有形固定資産減価償却率"/>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42" name="n_4aveValue【一般廃棄物処理施設】&#10;有形固定資産減価償却率"/>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142620</xdr:rowOff>
    </xdr:from>
    <xdr:ext cx="405111" cy="259045"/>
    <xdr:sp macro="" textlink="">
      <xdr:nvSpPr>
        <xdr:cNvPr id="543" name="n_1mainValue【一般廃棄物処理施設】&#10;有形固定資産減価償却率"/>
        <xdr:cNvSpPr txBox="1"/>
      </xdr:nvSpPr>
      <xdr:spPr>
        <a:xfrm>
          <a:off x="15266044" y="717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88736</xdr:rowOff>
    </xdr:from>
    <xdr:ext cx="405111" cy="259045"/>
    <xdr:sp macro="" textlink="">
      <xdr:nvSpPr>
        <xdr:cNvPr id="544" name="n_2mainValue【一般廃棄物処理施設】&#10;有形固定資産減価償却率"/>
        <xdr:cNvSpPr txBox="1"/>
      </xdr:nvSpPr>
      <xdr:spPr>
        <a:xfrm>
          <a:off x="14389744" y="711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34851</xdr:rowOff>
    </xdr:from>
    <xdr:ext cx="405111" cy="259045"/>
    <xdr:sp macro="" textlink="">
      <xdr:nvSpPr>
        <xdr:cNvPr id="545" name="n_3mainValue【一般廃棄物処理施設】&#10;有形固定資産減価償却率"/>
        <xdr:cNvSpPr txBox="1"/>
      </xdr:nvSpPr>
      <xdr:spPr>
        <a:xfrm>
          <a:off x="135007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152417</xdr:rowOff>
    </xdr:from>
    <xdr:ext cx="405111" cy="259045"/>
    <xdr:sp macro="" textlink="">
      <xdr:nvSpPr>
        <xdr:cNvPr id="546" name="n_4mainValue【一般廃棄物処理施設】&#10;有形固定資産減価償却率"/>
        <xdr:cNvSpPr txBox="1"/>
      </xdr:nvSpPr>
      <xdr:spPr>
        <a:xfrm>
          <a:off x="12611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88991</xdr:rowOff>
    </xdr:from>
    <xdr:to>
      <xdr:col>112</xdr:col>
      <xdr:colOff>38100</xdr:colOff>
      <xdr:row>42</xdr:row>
      <xdr:rowOff>19141</xdr:rowOff>
    </xdr:to>
    <xdr:sp macro="" textlink="">
      <xdr:nvSpPr>
        <xdr:cNvPr id="577" name="フローチャート: 判断 576"/>
        <xdr:cNvSpPr/>
      </xdr:nvSpPr>
      <xdr:spPr>
        <a:xfrm>
          <a:off x="21272500" y="71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88512</xdr:rowOff>
    </xdr:from>
    <xdr:to>
      <xdr:col>107</xdr:col>
      <xdr:colOff>101600</xdr:colOff>
      <xdr:row>42</xdr:row>
      <xdr:rowOff>18662</xdr:rowOff>
    </xdr:to>
    <xdr:sp macro="" textlink="">
      <xdr:nvSpPr>
        <xdr:cNvPr id="578" name="フローチャート: 判断 577"/>
        <xdr:cNvSpPr/>
      </xdr:nvSpPr>
      <xdr:spPr>
        <a:xfrm>
          <a:off x="20383500" y="71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88056</xdr:rowOff>
    </xdr:from>
    <xdr:to>
      <xdr:col>102</xdr:col>
      <xdr:colOff>165100</xdr:colOff>
      <xdr:row>42</xdr:row>
      <xdr:rowOff>18206</xdr:rowOff>
    </xdr:to>
    <xdr:sp macro="" textlink="">
      <xdr:nvSpPr>
        <xdr:cNvPr id="579" name="フローチャート: 判断 578"/>
        <xdr:cNvSpPr/>
      </xdr:nvSpPr>
      <xdr:spPr>
        <a:xfrm>
          <a:off x="19494500" y="711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91951</xdr:rowOff>
    </xdr:from>
    <xdr:to>
      <xdr:col>98</xdr:col>
      <xdr:colOff>38100</xdr:colOff>
      <xdr:row>42</xdr:row>
      <xdr:rowOff>22101</xdr:rowOff>
    </xdr:to>
    <xdr:sp macro="" textlink="">
      <xdr:nvSpPr>
        <xdr:cNvPr id="580" name="フローチャート: 判断 579"/>
        <xdr:cNvSpPr/>
      </xdr:nvSpPr>
      <xdr:spPr>
        <a:xfrm>
          <a:off x="18605500" y="712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158295</xdr:rowOff>
    </xdr:from>
    <xdr:to>
      <xdr:col>116</xdr:col>
      <xdr:colOff>114300</xdr:colOff>
      <xdr:row>42</xdr:row>
      <xdr:rowOff>88445</xdr:rowOff>
    </xdr:to>
    <xdr:sp macro="" textlink="">
      <xdr:nvSpPr>
        <xdr:cNvPr id="586" name="楕円 585"/>
        <xdr:cNvSpPr/>
      </xdr:nvSpPr>
      <xdr:spPr>
        <a:xfrm>
          <a:off x="22110700" y="71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73222</xdr:rowOff>
    </xdr:from>
    <xdr:ext cx="378565" cy="259045"/>
    <xdr:sp macro="" textlink="">
      <xdr:nvSpPr>
        <xdr:cNvPr id="587" name="【一般廃棄物処理施設】&#10;一人当たり有形固定資産（償却資産）額該当値テキスト"/>
        <xdr:cNvSpPr txBox="1"/>
      </xdr:nvSpPr>
      <xdr:spPr>
        <a:xfrm>
          <a:off x="22199600" y="7102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158301</xdr:rowOff>
    </xdr:from>
    <xdr:to>
      <xdr:col>112</xdr:col>
      <xdr:colOff>38100</xdr:colOff>
      <xdr:row>42</xdr:row>
      <xdr:rowOff>88451</xdr:rowOff>
    </xdr:to>
    <xdr:sp macro="" textlink="">
      <xdr:nvSpPr>
        <xdr:cNvPr id="588" name="楕円 587"/>
        <xdr:cNvSpPr/>
      </xdr:nvSpPr>
      <xdr:spPr>
        <a:xfrm>
          <a:off x="21272500" y="718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37645</xdr:rowOff>
    </xdr:from>
    <xdr:to>
      <xdr:col>116</xdr:col>
      <xdr:colOff>63500</xdr:colOff>
      <xdr:row>42</xdr:row>
      <xdr:rowOff>37651</xdr:rowOff>
    </xdr:to>
    <xdr:cxnSp macro="">
      <xdr:nvCxnSpPr>
        <xdr:cNvPr id="589" name="直線コネクタ 588"/>
        <xdr:cNvCxnSpPr/>
      </xdr:nvCxnSpPr>
      <xdr:spPr>
        <a:xfrm flipV="1">
          <a:off x="21323300" y="7238545"/>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158306</xdr:rowOff>
    </xdr:from>
    <xdr:to>
      <xdr:col>107</xdr:col>
      <xdr:colOff>101600</xdr:colOff>
      <xdr:row>42</xdr:row>
      <xdr:rowOff>88456</xdr:rowOff>
    </xdr:to>
    <xdr:sp macro="" textlink="">
      <xdr:nvSpPr>
        <xdr:cNvPr id="590" name="楕円 589"/>
        <xdr:cNvSpPr/>
      </xdr:nvSpPr>
      <xdr:spPr>
        <a:xfrm>
          <a:off x="20383500" y="718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37651</xdr:rowOff>
    </xdr:from>
    <xdr:to>
      <xdr:col>111</xdr:col>
      <xdr:colOff>177800</xdr:colOff>
      <xdr:row>42</xdr:row>
      <xdr:rowOff>37656</xdr:rowOff>
    </xdr:to>
    <xdr:cxnSp macro="">
      <xdr:nvCxnSpPr>
        <xdr:cNvPr id="591" name="直線コネクタ 590"/>
        <xdr:cNvCxnSpPr/>
      </xdr:nvCxnSpPr>
      <xdr:spPr>
        <a:xfrm flipV="1">
          <a:off x="20434300" y="7238551"/>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158308</xdr:rowOff>
    </xdr:from>
    <xdr:to>
      <xdr:col>102</xdr:col>
      <xdr:colOff>165100</xdr:colOff>
      <xdr:row>42</xdr:row>
      <xdr:rowOff>88458</xdr:rowOff>
    </xdr:to>
    <xdr:sp macro="" textlink="">
      <xdr:nvSpPr>
        <xdr:cNvPr id="592" name="楕円 591"/>
        <xdr:cNvSpPr/>
      </xdr:nvSpPr>
      <xdr:spPr>
        <a:xfrm>
          <a:off x="19494500" y="71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37656</xdr:rowOff>
    </xdr:from>
    <xdr:to>
      <xdr:col>107</xdr:col>
      <xdr:colOff>50800</xdr:colOff>
      <xdr:row>42</xdr:row>
      <xdr:rowOff>37658</xdr:rowOff>
    </xdr:to>
    <xdr:cxnSp macro="">
      <xdr:nvCxnSpPr>
        <xdr:cNvPr id="593" name="直線コネクタ 592"/>
        <xdr:cNvCxnSpPr/>
      </xdr:nvCxnSpPr>
      <xdr:spPr>
        <a:xfrm flipV="1">
          <a:off x="19545300" y="7238556"/>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158312</xdr:rowOff>
    </xdr:from>
    <xdr:to>
      <xdr:col>98</xdr:col>
      <xdr:colOff>38100</xdr:colOff>
      <xdr:row>42</xdr:row>
      <xdr:rowOff>88462</xdr:rowOff>
    </xdr:to>
    <xdr:sp macro="" textlink="">
      <xdr:nvSpPr>
        <xdr:cNvPr id="594" name="楕円 593"/>
        <xdr:cNvSpPr/>
      </xdr:nvSpPr>
      <xdr:spPr>
        <a:xfrm>
          <a:off x="18605500" y="718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37658</xdr:rowOff>
    </xdr:from>
    <xdr:to>
      <xdr:col>102</xdr:col>
      <xdr:colOff>114300</xdr:colOff>
      <xdr:row>42</xdr:row>
      <xdr:rowOff>37662</xdr:rowOff>
    </xdr:to>
    <xdr:cxnSp macro="">
      <xdr:nvCxnSpPr>
        <xdr:cNvPr id="595" name="直線コネクタ 594"/>
        <xdr:cNvCxnSpPr/>
      </xdr:nvCxnSpPr>
      <xdr:spPr>
        <a:xfrm flipV="1">
          <a:off x="18656300" y="7238558"/>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35668</xdr:rowOff>
    </xdr:from>
    <xdr:ext cx="534377" cy="259045"/>
    <xdr:sp macro="" textlink="">
      <xdr:nvSpPr>
        <xdr:cNvPr id="596" name="n_1aveValue【一般廃棄物処理施設】&#10;一人当たり有形固定資産（償却資産）額"/>
        <xdr:cNvSpPr txBox="1"/>
      </xdr:nvSpPr>
      <xdr:spPr>
        <a:xfrm>
          <a:off x="21043411" y="68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35189</xdr:rowOff>
    </xdr:from>
    <xdr:ext cx="534377" cy="259045"/>
    <xdr:sp macro="" textlink="">
      <xdr:nvSpPr>
        <xdr:cNvPr id="597" name="n_2aveValue【一般廃棄物処理施設】&#10;一人当たり有形固定資産（償却資産）額"/>
        <xdr:cNvSpPr txBox="1"/>
      </xdr:nvSpPr>
      <xdr:spPr>
        <a:xfrm>
          <a:off x="20167111" y="689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34733</xdr:rowOff>
    </xdr:from>
    <xdr:ext cx="534377" cy="259045"/>
    <xdr:sp macro="" textlink="">
      <xdr:nvSpPr>
        <xdr:cNvPr id="598" name="n_3aveValue【一般廃棄物処理施設】&#10;一人当たり有形固定資産（償却資産）額"/>
        <xdr:cNvSpPr txBox="1"/>
      </xdr:nvSpPr>
      <xdr:spPr>
        <a:xfrm>
          <a:off x="19278111" y="689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38628</xdr:rowOff>
    </xdr:from>
    <xdr:ext cx="534377" cy="259045"/>
    <xdr:sp macro="" textlink="">
      <xdr:nvSpPr>
        <xdr:cNvPr id="599" name="n_4aveValue【一般廃棄物処理施設】&#10;一人当たり有形固定資産（償却資産）額"/>
        <xdr:cNvSpPr txBox="1"/>
      </xdr:nvSpPr>
      <xdr:spPr>
        <a:xfrm>
          <a:off x="18389111" y="689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79578</xdr:rowOff>
    </xdr:from>
    <xdr:ext cx="378565" cy="259045"/>
    <xdr:sp macro="" textlink="">
      <xdr:nvSpPr>
        <xdr:cNvPr id="600" name="n_1mainValue【一般廃棄物処理施設】&#10;一人当たり有形固定資産（償却資産）額"/>
        <xdr:cNvSpPr txBox="1"/>
      </xdr:nvSpPr>
      <xdr:spPr>
        <a:xfrm>
          <a:off x="21121317" y="7280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79583</xdr:rowOff>
    </xdr:from>
    <xdr:ext cx="378565" cy="259045"/>
    <xdr:sp macro="" textlink="">
      <xdr:nvSpPr>
        <xdr:cNvPr id="601" name="n_2mainValue【一般廃棄物処理施設】&#10;一人当たり有形固定資産（償却資産）額"/>
        <xdr:cNvSpPr txBox="1"/>
      </xdr:nvSpPr>
      <xdr:spPr>
        <a:xfrm>
          <a:off x="20245017" y="7280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79585</xdr:rowOff>
    </xdr:from>
    <xdr:ext cx="378565" cy="259045"/>
    <xdr:sp macro="" textlink="">
      <xdr:nvSpPr>
        <xdr:cNvPr id="602" name="n_3mainValue【一般廃棄物処理施設】&#10;一人当たり有形固定資産（償却資産）額"/>
        <xdr:cNvSpPr txBox="1"/>
      </xdr:nvSpPr>
      <xdr:spPr>
        <a:xfrm>
          <a:off x="19356017" y="7280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79589</xdr:rowOff>
    </xdr:from>
    <xdr:ext cx="378565" cy="259045"/>
    <xdr:sp macro="" textlink="">
      <xdr:nvSpPr>
        <xdr:cNvPr id="603" name="n_4mainValue【一般廃棄物処理施設】&#10;一人当たり有形固定資産（償却資産）額"/>
        <xdr:cNvSpPr txBox="1"/>
      </xdr:nvSpPr>
      <xdr:spPr>
        <a:xfrm>
          <a:off x="18467017" y="7280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34"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6" name="フローチャート: 判断 635"/>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37" name="フローチャート: 判断 636"/>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38" name="フローチャート: 判断 637"/>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39" name="フローチャート: 判断 638"/>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645" name="楕円 644"/>
        <xdr:cNvSpPr/>
      </xdr:nvSpPr>
      <xdr:spPr>
        <a:xfrm>
          <a:off x="16268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40657</xdr:rowOff>
    </xdr:from>
    <xdr:ext cx="405111" cy="259045"/>
    <xdr:sp macro="" textlink="">
      <xdr:nvSpPr>
        <xdr:cNvPr id="646" name="【保健センター・保健所】&#10;有形固定資産減価償却率該当値テキスト"/>
        <xdr:cNvSpPr txBox="1"/>
      </xdr:nvSpPr>
      <xdr:spPr>
        <a:xfrm>
          <a:off x="1635760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154940</xdr:rowOff>
    </xdr:from>
    <xdr:to>
      <xdr:col>81</xdr:col>
      <xdr:colOff>101600</xdr:colOff>
      <xdr:row>59</xdr:row>
      <xdr:rowOff>85090</xdr:rowOff>
    </xdr:to>
    <xdr:sp macro="" textlink="">
      <xdr:nvSpPr>
        <xdr:cNvPr id="647" name="楕円 646"/>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68580</xdr:rowOff>
    </xdr:to>
    <xdr:cxnSp macro="">
      <xdr:nvCxnSpPr>
        <xdr:cNvPr id="648" name="直線コネクタ 647"/>
        <xdr:cNvCxnSpPr/>
      </xdr:nvCxnSpPr>
      <xdr:spPr>
        <a:xfrm>
          <a:off x="15481300" y="101498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649" name="楕円 648"/>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34290</xdr:rowOff>
    </xdr:to>
    <xdr:cxnSp macro="">
      <xdr:nvCxnSpPr>
        <xdr:cNvPr id="650" name="直線コネクタ 649"/>
        <xdr:cNvCxnSpPr/>
      </xdr:nvCxnSpPr>
      <xdr:spPr>
        <a:xfrm>
          <a:off x="14592300" y="101237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96157</xdr:rowOff>
    </xdr:from>
    <xdr:to>
      <xdr:col>72</xdr:col>
      <xdr:colOff>38100</xdr:colOff>
      <xdr:row>59</xdr:row>
      <xdr:rowOff>26307</xdr:rowOff>
    </xdr:to>
    <xdr:sp macro="" textlink="">
      <xdr:nvSpPr>
        <xdr:cNvPr id="651" name="楕円 650"/>
        <xdr:cNvSpPr/>
      </xdr:nvSpPr>
      <xdr:spPr>
        <a:xfrm>
          <a:off x="13652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146957</xdr:rowOff>
    </xdr:from>
    <xdr:to>
      <xdr:col>76</xdr:col>
      <xdr:colOff>114300</xdr:colOff>
      <xdr:row>59</xdr:row>
      <xdr:rowOff>8165</xdr:rowOff>
    </xdr:to>
    <xdr:cxnSp macro="">
      <xdr:nvCxnSpPr>
        <xdr:cNvPr id="652" name="直線コネクタ 651"/>
        <xdr:cNvCxnSpPr/>
      </xdr:nvCxnSpPr>
      <xdr:spPr>
        <a:xfrm>
          <a:off x="13703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653" name="楕円 652"/>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146957</xdr:rowOff>
    </xdr:to>
    <xdr:cxnSp macro="">
      <xdr:nvCxnSpPr>
        <xdr:cNvPr id="654" name="直線コネクタ 653"/>
        <xdr:cNvCxnSpPr/>
      </xdr:nvCxnSpPr>
      <xdr:spPr>
        <a:xfrm>
          <a:off x="12814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655"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656" name="n_2aveValue【保健センター・保健所】&#10;有形固定資産減価償却率"/>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657" name="n_3aveValue【保健センター・保健所】&#10;有形固定資産減価償却率"/>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58" name="n_4aveValue【保健センター・保健所】&#10;有形固定資産減価償却率"/>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101617</xdr:rowOff>
    </xdr:from>
    <xdr:ext cx="405111" cy="259045"/>
    <xdr:sp macro="" textlink="">
      <xdr:nvSpPr>
        <xdr:cNvPr id="659" name="n_1mainValue【保健センター・保健所】&#10;有形固定資産減価償却率"/>
        <xdr:cNvSpPr txBox="1"/>
      </xdr:nvSpPr>
      <xdr:spPr>
        <a:xfrm>
          <a:off x="15266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660" name="n_2mainValue【保健センター・保健所】&#10;有形固定資産減価償却率"/>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42834</xdr:rowOff>
    </xdr:from>
    <xdr:ext cx="405111" cy="259045"/>
    <xdr:sp macro="" textlink="">
      <xdr:nvSpPr>
        <xdr:cNvPr id="661" name="n_3mainValue【保健センター・保健所】&#10;有形固定資産減価償却率"/>
        <xdr:cNvSpPr txBox="1"/>
      </xdr:nvSpPr>
      <xdr:spPr>
        <a:xfrm>
          <a:off x="13500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662" name="n_4mainValue【保健センター・保健所】&#10;有形固定資産減価償却率"/>
        <xdr:cNvSpPr txBox="1"/>
      </xdr:nvSpPr>
      <xdr:spPr>
        <a:xfrm>
          <a:off x="12611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689" name="【保健センター・保健所】&#10;一人当たり面積平均値テキスト"/>
        <xdr:cNvSpPr txBox="1"/>
      </xdr:nvSpPr>
      <xdr:spPr>
        <a:xfrm>
          <a:off x="22199600" y="1074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100076</xdr:rowOff>
    </xdr:from>
    <xdr:to>
      <xdr:col>112</xdr:col>
      <xdr:colOff>38100</xdr:colOff>
      <xdr:row>63</xdr:row>
      <xdr:rowOff>30226</xdr:rowOff>
    </xdr:to>
    <xdr:sp macro="" textlink="">
      <xdr:nvSpPr>
        <xdr:cNvPr id="691" name="フローチャート: 判断 690"/>
        <xdr:cNvSpPr/>
      </xdr:nvSpPr>
      <xdr:spPr>
        <a:xfrm>
          <a:off x="21272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92" name="フローチャート: 判断 691"/>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93" name="フローチャート: 判断 692"/>
        <xdr:cNvSpPr/>
      </xdr:nvSpPr>
      <xdr:spPr>
        <a:xfrm>
          <a:off x="19494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104648</xdr:rowOff>
    </xdr:from>
    <xdr:to>
      <xdr:col>98</xdr:col>
      <xdr:colOff>38100</xdr:colOff>
      <xdr:row>63</xdr:row>
      <xdr:rowOff>34798</xdr:rowOff>
    </xdr:to>
    <xdr:sp macro="" textlink="">
      <xdr:nvSpPr>
        <xdr:cNvPr id="694" name="フローチャート: 判断 693"/>
        <xdr:cNvSpPr/>
      </xdr:nvSpPr>
      <xdr:spPr>
        <a:xfrm>
          <a:off x="186055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700" name="楕円 699"/>
        <xdr:cNvSpPr/>
      </xdr:nvSpPr>
      <xdr:spPr>
        <a:xfrm>
          <a:off x="221107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13225</xdr:rowOff>
    </xdr:from>
    <xdr:ext cx="469744" cy="259045"/>
    <xdr:sp macro="" textlink="">
      <xdr:nvSpPr>
        <xdr:cNvPr id="701" name="【保健センター・保健所】&#10;一人当たり面積該当値テキスト"/>
        <xdr:cNvSpPr txBox="1"/>
      </xdr:nvSpPr>
      <xdr:spPr>
        <a:xfrm>
          <a:off x="22199600" y="1047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702" name="楕円 701"/>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41148</xdr:rowOff>
    </xdr:from>
    <xdr:to>
      <xdr:col>116</xdr:col>
      <xdr:colOff>63500</xdr:colOff>
      <xdr:row>62</xdr:row>
      <xdr:rowOff>45720</xdr:rowOff>
    </xdr:to>
    <xdr:cxnSp macro="">
      <xdr:nvCxnSpPr>
        <xdr:cNvPr id="703" name="直線コネクタ 702"/>
        <xdr:cNvCxnSpPr/>
      </xdr:nvCxnSpPr>
      <xdr:spPr>
        <a:xfrm flipV="1">
          <a:off x="21323300" y="10671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170942</xdr:rowOff>
    </xdr:from>
    <xdr:to>
      <xdr:col>107</xdr:col>
      <xdr:colOff>101600</xdr:colOff>
      <xdr:row>62</xdr:row>
      <xdr:rowOff>101092</xdr:rowOff>
    </xdr:to>
    <xdr:sp macro="" textlink="">
      <xdr:nvSpPr>
        <xdr:cNvPr id="704" name="楕円 703"/>
        <xdr:cNvSpPr/>
      </xdr:nvSpPr>
      <xdr:spPr>
        <a:xfrm>
          <a:off x="20383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50292</xdr:rowOff>
    </xdr:to>
    <xdr:cxnSp macro="">
      <xdr:nvCxnSpPr>
        <xdr:cNvPr id="705" name="直線コネクタ 704"/>
        <xdr:cNvCxnSpPr/>
      </xdr:nvCxnSpPr>
      <xdr:spPr>
        <a:xfrm flipV="1">
          <a:off x="20434300" y="1067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170942</xdr:rowOff>
    </xdr:from>
    <xdr:to>
      <xdr:col>102</xdr:col>
      <xdr:colOff>165100</xdr:colOff>
      <xdr:row>62</xdr:row>
      <xdr:rowOff>101092</xdr:rowOff>
    </xdr:to>
    <xdr:sp macro="" textlink="">
      <xdr:nvSpPr>
        <xdr:cNvPr id="706" name="楕円 705"/>
        <xdr:cNvSpPr/>
      </xdr:nvSpPr>
      <xdr:spPr>
        <a:xfrm>
          <a:off x="19494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50292</xdr:rowOff>
    </xdr:from>
    <xdr:to>
      <xdr:col>107</xdr:col>
      <xdr:colOff>50800</xdr:colOff>
      <xdr:row>62</xdr:row>
      <xdr:rowOff>50292</xdr:rowOff>
    </xdr:to>
    <xdr:cxnSp macro="">
      <xdr:nvCxnSpPr>
        <xdr:cNvPr id="707" name="直線コネクタ 706"/>
        <xdr:cNvCxnSpPr/>
      </xdr:nvCxnSpPr>
      <xdr:spPr>
        <a:xfrm>
          <a:off x="19545300" y="1068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170942</xdr:rowOff>
    </xdr:from>
    <xdr:to>
      <xdr:col>98</xdr:col>
      <xdr:colOff>38100</xdr:colOff>
      <xdr:row>62</xdr:row>
      <xdr:rowOff>101092</xdr:rowOff>
    </xdr:to>
    <xdr:sp macro="" textlink="">
      <xdr:nvSpPr>
        <xdr:cNvPr id="708" name="楕円 707"/>
        <xdr:cNvSpPr/>
      </xdr:nvSpPr>
      <xdr:spPr>
        <a:xfrm>
          <a:off x="18605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50292</xdr:rowOff>
    </xdr:from>
    <xdr:to>
      <xdr:col>102</xdr:col>
      <xdr:colOff>114300</xdr:colOff>
      <xdr:row>62</xdr:row>
      <xdr:rowOff>50292</xdr:rowOff>
    </xdr:to>
    <xdr:cxnSp macro="">
      <xdr:nvCxnSpPr>
        <xdr:cNvPr id="709" name="直線コネクタ 708"/>
        <xdr:cNvCxnSpPr/>
      </xdr:nvCxnSpPr>
      <xdr:spPr>
        <a:xfrm>
          <a:off x="18656300" y="1068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21353</xdr:rowOff>
    </xdr:from>
    <xdr:ext cx="469744" cy="259045"/>
    <xdr:sp macro="" textlink="">
      <xdr:nvSpPr>
        <xdr:cNvPr id="710" name="n_1aveValue【保健センター・保健所】&#10;一人当たり面積"/>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711" name="n_2aveValue【保健センター・保健所】&#10;一人当たり面積"/>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712" name="n_3aveValue【保健センター・保健所】&#10;一人当たり面積"/>
        <xdr:cNvSpPr txBox="1"/>
      </xdr:nvSpPr>
      <xdr:spPr>
        <a:xfrm>
          <a:off x="19310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25925</xdr:rowOff>
    </xdr:from>
    <xdr:ext cx="469744" cy="259045"/>
    <xdr:sp macro="" textlink="">
      <xdr:nvSpPr>
        <xdr:cNvPr id="713" name="n_4aveValue【保健センター・保健所】&#10;一人当たり面積"/>
        <xdr:cNvSpPr txBox="1"/>
      </xdr:nvSpPr>
      <xdr:spPr>
        <a:xfrm>
          <a:off x="18421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113047</xdr:rowOff>
    </xdr:from>
    <xdr:ext cx="469744" cy="259045"/>
    <xdr:sp macro="" textlink="">
      <xdr:nvSpPr>
        <xdr:cNvPr id="714" name="n_1mainValue【保健センター・保健所】&#10;一人当たり面積"/>
        <xdr:cNvSpPr txBox="1"/>
      </xdr:nvSpPr>
      <xdr:spPr>
        <a:xfrm>
          <a:off x="21075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117619</xdr:rowOff>
    </xdr:from>
    <xdr:ext cx="469744" cy="259045"/>
    <xdr:sp macro="" textlink="">
      <xdr:nvSpPr>
        <xdr:cNvPr id="715" name="n_2mainValue【保健センター・保健所】&#10;一人当たり面積"/>
        <xdr:cNvSpPr txBox="1"/>
      </xdr:nvSpPr>
      <xdr:spPr>
        <a:xfrm>
          <a:off x="20199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117619</xdr:rowOff>
    </xdr:from>
    <xdr:ext cx="469744" cy="259045"/>
    <xdr:sp macro="" textlink="">
      <xdr:nvSpPr>
        <xdr:cNvPr id="716" name="n_3mainValue【保健センター・保健所】&#10;一人当たり面積"/>
        <xdr:cNvSpPr txBox="1"/>
      </xdr:nvSpPr>
      <xdr:spPr>
        <a:xfrm>
          <a:off x="19310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117619</xdr:rowOff>
    </xdr:from>
    <xdr:ext cx="469744" cy="259045"/>
    <xdr:sp macro="" textlink="">
      <xdr:nvSpPr>
        <xdr:cNvPr id="717" name="n_4mainValue【保健センター・保健所】&#10;一人当たり面積"/>
        <xdr:cNvSpPr txBox="1"/>
      </xdr:nvSpPr>
      <xdr:spPr>
        <a:xfrm>
          <a:off x="18421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0" name="フローチャート: 判断 749"/>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1" name="フローチャート: 判断 750"/>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2" name="フローチャート: 判断 751"/>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53" name="フローチャート: 判断 752"/>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160382</xdr:rowOff>
    </xdr:from>
    <xdr:to>
      <xdr:col>85</xdr:col>
      <xdr:colOff>177800</xdr:colOff>
      <xdr:row>83</xdr:row>
      <xdr:rowOff>90532</xdr:rowOff>
    </xdr:to>
    <xdr:sp macro="" textlink="">
      <xdr:nvSpPr>
        <xdr:cNvPr id="759" name="楕円 758"/>
        <xdr:cNvSpPr/>
      </xdr:nvSpPr>
      <xdr:spPr>
        <a:xfrm>
          <a:off x="16268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11809</xdr:rowOff>
    </xdr:from>
    <xdr:ext cx="405111" cy="259045"/>
    <xdr:sp macro="" textlink="">
      <xdr:nvSpPr>
        <xdr:cNvPr id="760" name="【消防施設】&#10;有形固定資産減価償却率該当値テキスト"/>
        <xdr:cNvSpPr txBox="1"/>
      </xdr:nvSpPr>
      <xdr:spPr>
        <a:xfrm>
          <a:off x="16357600" y="140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137523</xdr:rowOff>
    </xdr:from>
    <xdr:to>
      <xdr:col>81</xdr:col>
      <xdr:colOff>101600</xdr:colOff>
      <xdr:row>83</xdr:row>
      <xdr:rowOff>67673</xdr:rowOff>
    </xdr:to>
    <xdr:sp macro="" textlink="">
      <xdr:nvSpPr>
        <xdr:cNvPr id="761" name="楕円 760"/>
        <xdr:cNvSpPr/>
      </xdr:nvSpPr>
      <xdr:spPr>
        <a:xfrm>
          <a:off x="15430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16873</xdr:rowOff>
    </xdr:from>
    <xdr:to>
      <xdr:col>85</xdr:col>
      <xdr:colOff>127000</xdr:colOff>
      <xdr:row>83</xdr:row>
      <xdr:rowOff>39732</xdr:rowOff>
    </xdr:to>
    <xdr:cxnSp macro="">
      <xdr:nvCxnSpPr>
        <xdr:cNvPr id="762" name="直線コネクタ 761"/>
        <xdr:cNvCxnSpPr/>
      </xdr:nvCxnSpPr>
      <xdr:spPr>
        <a:xfrm>
          <a:off x="15481300" y="1424722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104866</xdr:rowOff>
    </xdr:from>
    <xdr:to>
      <xdr:col>76</xdr:col>
      <xdr:colOff>165100</xdr:colOff>
      <xdr:row>83</xdr:row>
      <xdr:rowOff>35016</xdr:rowOff>
    </xdr:to>
    <xdr:sp macro="" textlink="">
      <xdr:nvSpPr>
        <xdr:cNvPr id="763" name="楕円 762"/>
        <xdr:cNvSpPr/>
      </xdr:nvSpPr>
      <xdr:spPr>
        <a:xfrm>
          <a:off x="14541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155666</xdr:rowOff>
    </xdr:from>
    <xdr:to>
      <xdr:col>81</xdr:col>
      <xdr:colOff>50800</xdr:colOff>
      <xdr:row>83</xdr:row>
      <xdr:rowOff>16873</xdr:rowOff>
    </xdr:to>
    <xdr:cxnSp macro="">
      <xdr:nvCxnSpPr>
        <xdr:cNvPr id="764" name="直線コネクタ 763"/>
        <xdr:cNvCxnSpPr/>
      </xdr:nvCxnSpPr>
      <xdr:spPr>
        <a:xfrm>
          <a:off x="14592300" y="142145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72208</xdr:rowOff>
    </xdr:from>
    <xdr:to>
      <xdr:col>72</xdr:col>
      <xdr:colOff>38100</xdr:colOff>
      <xdr:row>83</xdr:row>
      <xdr:rowOff>2358</xdr:rowOff>
    </xdr:to>
    <xdr:sp macro="" textlink="">
      <xdr:nvSpPr>
        <xdr:cNvPr id="765" name="楕円 764"/>
        <xdr:cNvSpPr/>
      </xdr:nvSpPr>
      <xdr:spPr>
        <a:xfrm>
          <a:off x="13652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123008</xdr:rowOff>
    </xdr:from>
    <xdr:to>
      <xdr:col>76</xdr:col>
      <xdr:colOff>114300</xdr:colOff>
      <xdr:row>82</xdr:row>
      <xdr:rowOff>155666</xdr:rowOff>
    </xdr:to>
    <xdr:cxnSp macro="">
      <xdr:nvCxnSpPr>
        <xdr:cNvPr id="766" name="直線コネクタ 765"/>
        <xdr:cNvCxnSpPr/>
      </xdr:nvCxnSpPr>
      <xdr:spPr>
        <a:xfrm>
          <a:off x="13703300" y="141819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39551</xdr:rowOff>
    </xdr:from>
    <xdr:to>
      <xdr:col>67</xdr:col>
      <xdr:colOff>101600</xdr:colOff>
      <xdr:row>82</xdr:row>
      <xdr:rowOff>141151</xdr:rowOff>
    </xdr:to>
    <xdr:sp macro="" textlink="">
      <xdr:nvSpPr>
        <xdr:cNvPr id="767" name="楕円 766"/>
        <xdr:cNvSpPr/>
      </xdr:nvSpPr>
      <xdr:spPr>
        <a:xfrm>
          <a:off x="12763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90351</xdr:rowOff>
    </xdr:from>
    <xdr:to>
      <xdr:col>71</xdr:col>
      <xdr:colOff>177800</xdr:colOff>
      <xdr:row>82</xdr:row>
      <xdr:rowOff>123008</xdr:rowOff>
    </xdr:to>
    <xdr:cxnSp macro="">
      <xdr:nvCxnSpPr>
        <xdr:cNvPr id="768" name="直線コネクタ 767"/>
        <xdr:cNvCxnSpPr/>
      </xdr:nvCxnSpPr>
      <xdr:spPr>
        <a:xfrm>
          <a:off x="12814300" y="141492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69"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70" name="n_2aveValue【消防施設】&#10;有形固定資産減価償却率"/>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71" name="n_3aveValue【消防施設】&#10;有形固定資産減価償却率"/>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72" name="n_4aveValue【消防施設】&#10;有形固定資産減価償却率"/>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58800</xdr:rowOff>
    </xdr:from>
    <xdr:ext cx="405111" cy="259045"/>
    <xdr:sp macro="" textlink="">
      <xdr:nvSpPr>
        <xdr:cNvPr id="773" name="n_1mainValue【消防施設】&#10;有形固定資産減価償却率"/>
        <xdr:cNvSpPr txBox="1"/>
      </xdr:nvSpPr>
      <xdr:spPr>
        <a:xfrm>
          <a:off x="152660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51543</xdr:rowOff>
    </xdr:from>
    <xdr:ext cx="405111" cy="259045"/>
    <xdr:sp macro="" textlink="">
      <xdr:nvSpPr>
        <xdr:cNvPr id="774" name="n_2mainValue【消防施設】&#10;有形固定資産減価償却率"/>
        <xdr:cNvSpPr txBox="1"/>
      </xdr:nvSpPr>
      <xdr:spPr>
        <a:xfrm>
          <a:off x="143897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775" name="n_3mainValue【消防施設】&#10;有形固定資産減価償却率"/>
        <xdr:cNvSpPr txBox="1"/>
      </xdr:nvSpPr>
      <xdr:spPr>
        <a:xfrm>
          <a:off x="13500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157678</xdr:rowOff>
    </xdr:from>
    <xdr:ext cx="405111" cy="259045"/>
    <xdr:sp macro="" textlink="">
      <xdr:nvSpPr>
        <xdr:cNvPr id="776" name="n_4mainValue【消防施設】&#10;有形固定資産減価償却率"/>
        <xdr:cNvSpPr txBox="1"/>
      </xdr:nvSpPr>
      <xdr:spPr>
        <a:xfrm>
          <a:off x="12611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05" name="フローチャート: 判断 804"/>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06" name="フローチャート: 判断 805"/>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07" name="フローチャート: 判断 806"/>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08" name="フローチャート: 判断 807"/>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814" name="楕円 813"/>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815" name="【消防施設】&#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816" name="楕円 815"/>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817" name="直線コネクタ 816"/>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818" name="楕円 817"/>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111252</xdr:rowOff>
    </xdr:to>
    <xdr:cxnSp macro="">
      <xdr:nvCxnSpPr>
        <xdr:cNvPr id="819" name="直線コネクタ 818"/>
        <xdr:cNvCxnSpPr/>
      </xdr:nvCxnSpPr>
      <xdr:spPr>
        <a:xfrm flipV="1">
          <a:off x="20434300" y="1450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20" name="楕円 819"/>
        <xdr:cNvSpPr/>
      </xdr:nvSpPr>
      <xdr:spPr>
        <a:xfrm>
          <a:off x="19494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84</xdr:row>
      <xdr:rowOff>111252</xdr:rowOff>
    </xdr:to>
    <xdr:cxnSp macro="">
      <xdr:nvCxnSpPr>
        <xdr:cNvPr id="821" name="直線コネクタ 820"/>
        <xdr:cNvCxnSpPr/>
      </xdr:nvCxnSpPr>
      <xdr:spPr>
        <a:xfrm>
          <a:off x="19545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22" name="楕円 821"/>
        <xdr:cNvSpPr/>
      </xdr:nvSpPr>
      <xdr:spPr>
        <a:xfrm>
          <a:off x="18605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111252</xdr:rowOff>
    </xdr:from>
    <xdr:to>
      <xdr:col>102</xdr:col>
      <xdr:colOff>114300</xdr:colOff>
      <xdr:row>84</xdr:row>
      <xdr:rowOff>115824</xdr:rowOff>
    </xdr:to>
    <xdr:cxnSp macro="">
      <xdr:nvCxnSpPr>
        <xdr:cNvPr id="823" name="直線コネクタ 822"/>
        <xdr:cNvCxnSpPr/>
      </xdr:nvCxnSpPr>
      <xdr:spPr>
        <a:xfrm flipV="1">
          <a:off x="18656300" y="1451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24" name="n_1aveValue【消防施設】&#10;一人当たり面積"/>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5"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26" name="n_3aveValue【消防施設】&#10;一人当たり面積"/>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27"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828"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829" name="n_2main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830" name="n_3mainValue【消防施設】&#10;一人当たり面積"/>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831" name="n_4mainValue【消防施設】&#10;一人当たり面積"/>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64" name="フローチャート: 判断 863"/>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5" name="フローチャート: 判断 864"/>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66" name="フローチャート: 判断 865"/>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67" name="フローチャート: 判断 866"/>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873" name="楕円 872"/>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874" name="【庁舎】&#10;有形固定資産減価償却率該当値テキスト"/>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164193</xdr:rowOff>
    </xdr:from>
    <xdr:to>
      <xdr:col>81</xdr:col>
      <xdr:colOff>101600</xdr:colOff>
      <xdr:row>106</xdr:row>
      <xdr:rowOff>94343</xdr:rowOff>
    </xdr:to>
    <xdr:sp macro="" textlink="">
      <xdr:nvSpPr>
        <xdr:cNvPr id="875" name="楕円 874"/>
        <xdr:cNvSpPr/>
      </xdr:nvSpPr>
      <xdr:spPr>
        <a:xfrm>
          <a:off x="15430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43543</xdr:rowOff>
    </xdr:from>
    <xdr:to>
      <xdr:col>85</xdr:col>
      <xdr:colOff>127000</xdr:colOff>
      <xdr:row>106</xdr:row>
      <xdr:rowOff>76200</xdr:rowOff>
    </xdr:to>
    <xdr:cxnSp macro="">
      <xdr:nvCxnSpPr>
        <xdr:cNvPr id="876" name="直線コネクタ 875"/>
        <xdr:cNvCxnSpPr/>
      </xdr:nvCxnSpPr>
      <xdr:spPr>
        <a:xfrm>
          <a:off x="15481300" y="18217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133169</xdr:rowOff>
    </xdr:from>
    <xdr:to>
      <xdr:col>76</xdr:col>
      <xdr:colOff>165100</xdr:colOff>
      <xdr:row>106</xdr:row>
      <xdr:rowOff>63319</xdr:rowOff>
    </xdr:to>
    <xdr:sp macro="" textlink="">
      <xdr:nvSpPr>
        <xdr:cNvPr id="877" name="楕円 876"/>
        <xdr:cNvSpPr/>
      </xdr:nvSpPr>
      <xdr:spPr>
        <a:xfrm>
          <a:off x="14541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12519</xdr:rowOff>
    </xdr:from>
    <xdr:to>
      <xdr:col>81</xdr:col>
      <xdr:colOff>50800</xdr:colOff>
      <xdr:row>106</xdr:row>
      <xdr:rowOff>43543</xdr:rowOff>
    </xdr:to>
    <xdr:cxnSp macro="">
      <xdr:nvCxnSpPr>
        <xdr:cNvPr id="878" name="直線コネクタ 877"/>
        <xdr:cNvCxnSpPr/>
      </xdr:nvCxnSpPr>
      <xdr:spPr>
        <a:xfrm>
          <a:off x="14592300" y="181862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102144</xdr:rowOff>
    </xdr:from>
    <xdr:to>
      <xdr:col>72</xdr:col>
      <xdr:colOff>38100</xdr:colOff>
      <xdr:row>106</xdr:row>
      <xdr:rowOff>32294</xdr:rowOff>
    </xdr:to>
    <xdr:sp macro="" textlink="">
      <xdr:nvSpPr>
        <xdr:cNvPr id="879" name="楕円 878"/>
        <xdr:cNvSpPr/>
      </xdr:nvSpPr>
      <xdr:spPr>
        <a:xfrm>
          <a:off x="13652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152944</xdr:rowOff>
    </xdr:from>
    <xdr:to>
      <xdr:col>76</xdr:col>
      <xdr:colOff>114300</xdr:colOff>
      <xdr:row>106</xdr:row>
      <xdr:rowOff>12519</xdr:rowOff>
    </xdr:to>
    <xdr:cxnSp macro="">
      <xdr:nvCxnSpPr>
        <xdr:cNvPr id="880" name="直線コネクタ 879"/>
        <xdr:cNvCxnSpPr/>
      </xdr:nvCxnSpPr>
      <xdr:spPr>
        <a:xfrm>
          <a:off x="13703300" y="181551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69487</xdr:rowOff>
    </xdr:from>
    <xdr:to>
      <xdr:col>67</xdr:col>
      <xdr:colOff>101600</xdr:colOff>
      <xdr:row>105</xdr:row>
      <xdr:rowOff>171087</xdr:rowOff>
    </xdr:to>
    <xdr:sp macro="" textlink="">
      <xdr:nvSpPr>
        <xdr:cNvPr id="881" name="楕円 880"/>
        <xdr:cNvSpPr/>
      </xdr:nvSpPr>
      <xdr:spPr>
        <a:xfrm>
          <a:off x="12763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120287</xdr:rowOff>
    </xdr:from>
    <xdr:to>
      <xdr:col>71</xdr:col>
      <xdr:colOff>177800</xdr:colOff>
      <xdr:row>105</xdr:row>
      <xdr:rowOff>152944</xdr:rowOff>
    </xdr:to>
    <xdr:cxnSp macro="">
      <xdr:nvCxnSpPr>
        <xdr:cNvPr id="882" name="直線コネクタ 881"/>
        <xdr:cNvCxnSpPr/>
      </xdr:nvCxnSpPr>
      <xdr:spPr>
        <a:xfrm>
          <a:off x="12814300" y="181225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83" name="n_1aveValue【庁舎】&#10;有形固定資産減価償却率"/>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84"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85" name="n_3aveValue【庁舎】&#10;有形固定資産減価償却率"/>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86" name="n_4aveValue【庁舎】&#10;有形固定資産減価償却率"/>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85470</xdr:rowOff>
    </xdr:from>
    <xdr:ext cx="405111" cy="259045"/>
    <xdr:sp macro="" textlink="">
      <xdr:nvSpPr>
        <xdr:cNvPr id="887" name="n_1mainValue【庁舎】&#10;有形固定資産減価償却率"/>
        <xdr:cNvSpPr txBox="1"/>
      </xdr:nvSpPr>
      <xdr:spPr>
        <a:xfrm>
          <a:off x="152660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54446</xdr:rowOff>
    </xdr:from>
    <xdr:ext cx="405111" cy="259045"/>
    <xdr:sp macro="" textlink="">
      <xdr:nvSpPr>
        <xdr:cNvPr id="888" name="n_2mainValue【庁舎】&#10;有形固定資産減価償却率"/>
        <xdr:cNvSpPr txBox="1"/>
      </xdr:nvSpPr>
      <xdr:spPr>
        <a:xfrm>
          <a:off x="14389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23421</xdr:rowOff>
    </xdr:from>
    <xdr:ext cx="405111" cy="259045"/>
    <xdr:sp macro="" textlink="">
      <xdr:nvSpPr>
        <xdr:cNvPr id="889" name="n_3mainValue【庁舎】&#10;有形固定資産減価償却率"/>
        <xdr:cNvSpPr txBox="1"/>
      </xdr:nvSpPr>
      <xdr:spPr>
        <a:xfrm>
          <a:off x="13500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162214</xdr:rowOff>
    </xdr:from>
    <xdr:ext cx="405111" cy="259045"/>
    <xdr:sp macro="" textlink="">
      <xdr:nvSpPr>
        <xdr:cNvPr id="890" name="n_4mainValue【庁舎】&#10;有形固定資産減価償却率"/>
        <xdr:cNvSpPr txBox="1"/>
      </xdr:nvSpPr>
      <xdr:spPr>
        <a:xfrm>
          <a:off x="12611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136434</xdr:rowOff>
    </xdr:from>
    <xdr:to>
      <xdr:col>112</xdr:col>
      <xdr:colOff>38100</xdr:colOff>
      <xdr:row>105</xdr:row>
      <xdr:rowOff>66584</xdr:rowOff>
    </xdr:to>
    <xdr:sp macro="" textlink="">
      <xdr:nvSpPr>
        <xdr:cNvPr id="923" name="フローチャート: 判断 922"/>
        <xdr:cNvSpPr/>
      </xdr:nvSpPr>
      <xdr:spPr>
        <a:xfrm>
          <a:off x="21272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103777</xdr:rowOff>
    </xdr:from>
    <xdr:to>
      <xdr:col>107</xdr:col>
      <xdr:colOff>101600</xdr:colOff>
      <xdr:row>105</xdr:row>
      <xdr:rowOff>33927</xdr:rowOff>
    </xdr:to>
    <xdr:sp macro="" textlink="">
      <xdr:nvSpPr>
        <xdr:cNvPr id="924" name="フローチャート: 判断 923"/>
        <xdr:cNvSpPr/>
      </xdr:nvSpPr>
      <xdr:spPr>
        <a:xfrm>
          <a:off x="20383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146231</xdr:rowOff>
    </xdr:from>
    <xdr:to>
      <xdr:col>102</xdr:col>
      <xdr:colOff>165100</xdr:colOff>
      <xdr:row>105</xdr:row>
      <xdr:rowOff>76381</xdr:rowOff>
    </xdr:to>
    <xdr:sp macro="" textlink="">
      <xdr:nvSpPr>
        <xdr:cNvPr id="925" name="フローチャート: 判断 924"/>
        <xdr:cNvSpPr/>
      </xdr:nvSpPr>
      <xdr:spPr>
        <a:xfrm>
          <a:off x="19494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159294</xdr:rowOff>
    </xdr:from>
    <xdr:to>
      <xdr:col>98</xdr:col>
      <xdr:colOff>38100</xdr:colOff>
      <xdr:row>105</xdr:row>
      <xdr:rowOff>89444</xdr:rowOff>
    </xdr:to>
    <xdr:sp macro="" textlink="">
      <xdr:nvSpPr>
        <xdr:cNvPr id="926" name="フローチャート: 判断 925"/>
        <xdr:cNvSpPr/>
      </xdr:nvSpPr>
      <xdr:spPr>
        <a:xfrm>
          <a:off x="18605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932" name="楕円 931"/>
        <xdr:cNvSpPr/>
      </xdr:nvSpPr>
      <xdr:spPr>
        <a:xfrm>
          <a:off x="221107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162214</xdr:rowOff>
    </xdr:from>
    <xdr:ext cx="469744" cy="259045"/>
    <xdr:sp macro="" textlink="">
      <xdr:nvSpPr>
        <xdr:cNvPr id="933" name="【庁舎】&#10;一人当たり面積該当値テキスト"/>
        <xdr:cNvSpPr txBox="1"/>
      </xdr:nvSpPr>
      <xdr:spPr>
        <a:xfrm>
          <a:off x="22199600"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18869</xdr:rowOff>
    </xdr:from>
    <xdr:to>
      <xdr:col>112</xdr:col>
      <xdr:colOff>38100</xdr:colOff>
      <xdr:row>106</xdr:row>
      <xdr:rowOff>120469</xdr:rowOff>
    </xdr:to>
    <xdr:sp macro="" textlink="">
      <xdr:nvSpPr>
        <xdr:cNvPr id="934" name="楕円 933"/>
        <xdr:cNvSpPr/>
      </xdr:nvSpPr>
      <xdr:spPr>
        <a:xfrm>
          <a:off x="21272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63137</xdr:rowOff>
    </xdr:from>
    <xdr:to>
      <xdr:col>116</xdr:col>
      <xdr:colOff>63500</xdr:colOff>
      <xdr:row>106</xdr:row>
      <xdr:rowOff>69669</xdr:rowOff>
    </xdr:to>
    <xdr:cxnSp macro="">
      <xdr:nvCxnSpPr>
        <xdr:cNvPr id="935" name="直線コネクタ 934"/>
        <xdr:cNvCxnSpPr/>
      </xdr:nvCxnSpPr>
      <xdr:spPr>
        <a:xfrm flipV="1">
          <a:off x="21323300" y="182368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22134</xdr:rowOff>
    </xdr:from>
    <xdr:to>
      <xdr:col>107</xdr:col>
      <xdr:colOff>101600</xdr:colOff>
      <xdr:row>106</xdr:row>
      <xdr:rowOff>123734</xdr:rowOff>
    </xdr:to>
    <xdr:sp macro="" textlink="">
      <xdr:nvSpPr>
        <xdr:cNvPr id="936" name="楕円 935"/>
        <xdr:cNvSpPr/>
      </xdr:nvSpPr>
      <xdr:spPr>
        <a:xfrm>
          <a:off x="20383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69669</xdr:rowOff>
    </xdr:from>
    <xdr:to>
      <xdr:col>111</xdr:col>
      <xdr:colOff>177800</xdr:colOff>
      <xdr:row>106</xdr:row>
      <xdr:rowOff>72934</xdr:rowOff>
    </xdr:to>
    <xdr:cxnSp macro="">
      <xdr:nvCxnSpPr>
        <xdr:cNvPr id="937" name="直線コネクタ 936"/>
        <xdr:cNvCxnSpPr/>
      </xdr:nvCxnSpPr>
      <xdr:spPr>
        <a:xfrm flipV="1">
          <a:off x="20434300" y="182433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28666</xdr:rowOff>
    </xdr:from>
    <xdr:to>
      <xdr:col>102</xdr:col>
      <xdr:colOff>165100</xdr:colOff>
      <xdr:row>106</xdr:row>
      <xdr:rowOff>130266</xdr:rowOff>
    </xdr:to>
    <xdr:sp macro="" textlink="">
      <xdr:nvSpPr>
        <xdr:cNvPr id="938" name="楕円 937"/>
        <xdr:cNvSpPr/>
      </xdr:nvSpPr>
      <xdr:spPr>
        <a:xfrm>
          <a:off x="19494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72934</xdr:rowOff>
    </xdr:from>
    <xdr:to>
      <xdr:col>107</xdr:col>
      <xdr:colOff>50800</xdr:colOff>
      <xdr:row>106</xdr:row>
      <xdr:rowOff>79466</xdr:rowOff>
    </xdr:to>
    <xdr:cxnSp macro="">
      <xdr:nvCxnSpPr>
        <xdr:cNvPr id="939" name="直線コネクタ 938"/>
        <xdr:cNvCxnSpPr/>
      </xdr:nvCxnSpPr>
      <xdr:spPr>
        <a:xfrm flipV="1">
          <a:off x="19545300" y="182466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31931</xdr:rowOff>
    </xdr:from>
    <xdr:to>
      <xdr:col>98</xdr:col>
      <xdr:colOff>38100</xdr:colOff>
      <xdr:row>106</xdr:row>
      <xdr:rowOff>133531</xdr:rowOff>
    </xdr:to>
    <xdr:sp macro="" textlink="">
      <xdr:nvSpPr>
        <xdr:cNvPr id="940" name="楕円 939"/>
        <xdr:cNvSpPr/>
      </xdr:nvSpPr>
      <xdr:spPr>
        <a:xfrm>
          <a:off x="18605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79466</xdr:rowOff>
    </xdr:from>
    <xdr:to>
      <xdr:col>102</xdr:col>
      <xdr:colOff>114300</xdr:colOff>
      <xdr:row>106</xdr:row>
      <xdr:rowOff>82731</xdr:rowOff>
    </xdr:to>
    <xdr:cxnSp macro="">
      <xdr:nvCxnSpPr>
        <xdr:cNvPr id="941" name="直線コネクタ 940"/>
        <xdr:cNvCxnSpPr/>
      </xdr:nvCxnSpPr>
      <xdr:spPr>
        <a:xfrm flipV="1">
          <a:off x="18656300" y="182531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83111</xdr:rowOff>
    </xdr:from>
    <xdr:ext cx="469744" cy="259045"/>
    <xdr:sp macro="" textlink="">
      <xdr:nvSpPr>
        <xdr:cNvPr id="942" name="n_1aveValue【庁舎】&#10;一人当たり面積"/>
        <xdr:cNvSpPr txBox="1"/>
      </xdr:nvSpPr>
      <xdr:spPr>
        <a:xfrm>
          <a:off x="210757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50454</xdr:rowOff>
    </xdr:from>
    <xdr:ext cx="469744" cy="259045"/>
    <xdr:sp macro="" textlink="">
      <xdr:nvSpPr>
        <xdr:cNvPr id="943" name="n_2aveValue【庁舎】&#10;一人当たり面積"/>
        <xdr:cNvSpPr txBox="1"/>
      </xdr:nvSpPr>
      <xdr:spPr>
        <a:xfrm>
          <a:off x="201994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92908</xdr:rowOff>
    </xdr:from>
    <xdr:ext cx="469744" cy="259045"/>
    <xdr:sp macro="" textlink="">
      <xdr:nvSpPr>
        <xdr:cNvPr id="944" name="n_3aveValue【庁舎】&#10;一人当たり面積"/>
        <xdr:cNvSpPr txBox="1"/>
      </xdr:nvSpPr>
      <xdr:spPr>
        <a:xfrm>
          <a:off x="19310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105971</xdr:rowOff>
    </xdr:from>
    <xdr:ext cx="469744" cy="259045"/>
    <xdr:sp macro="" textlink="">
      <xdr:nvSpPr>
        <xdr:cNvPr id="945" name="n_4aveValue【庁舎】&#10;一人当たり面積"/>
        <xdr:cNvSpPr txBox="1"/>
      </xdr:nvSpPr>
      <xdr:spPr>
        <a:xfrm>
          <a:off x="18421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111596</xdr:rowOff>
    </xdr:from>
    <xdr:ext cx="469744" cy="259045"/>
    <xdr:sp macro="" textlink="">
      <xdr:nvSpPr>
        <xdr:cNvPr id="946" name="n_1mainValue【庁舎】&#10;一人当たり面積"/>
        <xdr:cNvSpPr txBox="1"/>
      </xdr:nvSpPr>
      <xdr:spPr>
        <a:xfrm>
          <a:off x="210757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114861</xdr:rowOff>
    </xdr:from>
    <xdr:ext cx="469744" cy="259045"/>
    <xdr:sp macro="" textlink="">
      <xdr:nvSpPr>
        <xdr:cNvPr id="947" name="n_2mainValue【庁舎】&#10;一人当たり面積"/>
        <xdr:cNvSpPr txBox="1"/>
      </xdr:nvSpPr>
      <xdr:spPr>
        <a:xfrm>
          <a:off x="201994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121393</xdr:rowOff>
    </xdr:from>
    <xdr:ext cx="469744" cy="259045"/>
    <xdr:sp macro="" textlink="">
      <xdr:nvSpPr>
        <xdr:cNvPr id="948" name="n_3mainValue【庁舎】&#10;一人当たり面積"/>
        <xdr:cNvSpPr txBox="1"/>
      </xdr:nvSpPr>
      <xdr:spPr>
        <a:xfrm>
          <a:off x="19310427"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124658</xdr:rowOff>
    </xdr:from>
    <xdr:ext cx="469744" cy="259045"/>
    <xdr:sp macro="" textlink="">
      <xdr:nvSpPr>
        <xdr:cNvPr id="949" name="n_4mainValue【庁舎】&#10;一人当たり面積"/>
        <xdr:cNvSpPr txBox="1"/>
      </xdr:nvSpPr>
      <xdr:spPr>
        <a:xfrm>
          <a:off x="184214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類似団体と比較して有形固定資産減価償却率が特に高くなっているものは、一般廃棄物処理施設</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庁舎</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福祉施設であり、特に低くなっているものは市民会館となっている。一般廃棄物処理施設について</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は、</a:t>
          </a: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建築後</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30</a:t>
          </a: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年が経過しており、大規模改修を行っていないため数値が高くなっている。今後は、ごみの減量や分別により残存耐用年数の延長が見込まれ、施設の運用について検討していく必要がある。</a:t>
          </a:r>
          <a:r>
            <a:rPr kumimoji="1" lang="ja-JP" altLang="ja-JP" sz="1100" b="0" i="0" u="none" strike="noStrike" kern="0" cap="none" spc="0" normalizeH="0" baseline="0" noProof="0">
              <a:ln>
                <a:noFill/>
              </a:ln>
              <a:solidFill>
                <a:prstClr val="black"/>
              </a:solidFill>
              <a:effectLst/>
              <a:uLnTx/>
              <a:uFillTx/>
              <a:latin typeface="+mn-lt"/>
              <a:ea typeface="+mn-ea"/>
              <a:cs typeface="+mn-cs"/>
            </a:rPr>
            <a:t>福祉施設についても、建築後</a:t>
          </a:r>
          <a:r>
            <a:rPr kumimoji="1" lang="en-US" altLang="ja-JP" sz="1100" b="0" i="0" u="none" strike="noStrike" kern="0" cap="none" spc="0" normalizeH="0" baseline="0" noProof="0">
              <a:ln>
                <a:noFill/>
              </a:ln>
              <a:solidFill>
                <a:prstClr val="black"/>
              </a:solidFill>
              <a:effectLst/>
              <a:uLnTx/>
              <a:uFillTx/>
              <a:latin typeface="+mn-lt"/>
              <a:ea typeface="+mn-ea"/>
              <a:cs typeface="+mn-cs"/>
            </a:rPr>
            <a:t>40</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45</a:t>
          </a:r>
          <a:r>
            <a:rPr kumimoji="1" lang="ja-JP" altLang="ja-JP" sz="1100" b="0" i="0" u="none" strike="noStrike" kern="0" cap="none" spc="0" normalizeH="0" baseline="0" noProof="0">
              <a:ln>
                <a:noFill/>
              </a:ln>
              <a:solidFill>
                <a:prstClr val="black"/>
              </a:solidFill>
              <a:effectLst/>
              <a:uLnTx/>
              <a:uFillTx/>
              <a:latin typeface="+mn-lt"/>
              <a:ea typeface="+mn-ea"/>
              <a:cs typeface="+mn-cs"/>
            </a:rPr>
            <a:t>年程度経過しており、施設の長寿命化に有効な大規模改修を行っていないことが数値が高くなった要因となっている。今後は他施設との統合についても検討を行いながら、適正な維持管理に努めていく。</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庁舎については、建築後</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45</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年程度経過しており、平成</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25</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26</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年度に耐震化改修工事を行ったものの数値は高くなっている。令和３、</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年度で本庁舎の空調等改修工事を実施していく。今後も、行政サービスの中枢として機能するよう、予防保全型の管理を計画的に行い、施設の長寿命化を図っていく。</a:t>
          </a:r>
          <a:endPar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市民会館については、平成</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25</a:t>
          </a: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年度に津島市生涯学習センターを県からの譲渡で取得してからあまり減価償却が進んでいないことから、類似団体と比較して有形固定資産減価償却率が低くなっていると思われる。なお、建築からは</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45</a:t>
          </a: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程度</a:t>
          </a: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経過して老朽化が進んでいるため、大規模改修等による施設の長寿命化が必要になるが、津島市文化会館とホール・会議室の機能が重複することもあり、今後の施設の在り方についても検討が必要である。</a:t>
          </a:r>
          <a:endParaRPr kumimoji="0"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60,977
59,244
25.09
25,992,314
24,942,098
1,007,359
14,068,150
17,328,398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市内に中心となる企業が少ないこと等により財政基盤は強いとは言えないが、景気の変動による影響は受けにくく、財政力指数は類似団体平均の</a:t>
          </a:r>
          <a:r>
            <a:rPr kumimoji="1" lang="en-US" altLang="ja-JP" sz="1100">
              <a:latin typeface="+mn-ea"/>
              <a:ea typeface="+mn-ea"/>
            </a:rPr>
            <a:t>0.72</a:t>
          </a:r>
          <a:r>
            <a:rPr kumimoji="1" lang="ja-JP" altLang="en-US" sz="1100">
              <a:latin typeface="+mn-ea"/>
              <a:ea typeface="+mn-ea"/>
            </a:rPr>
            <a:t>を上回る</a:t>
          </a:r>
          <a:r>
            <a:rPr kumimoji="1" lang="en-US" altLang="ja-JP" sz="1100">
              <a:latin typeface="+mn-ea"/>
              <a:ea typeface="+mn-ea"/>
            </a:rPr>
            <a:t>0.75</a:t>
          </a:r>
          <a:r>
            <a:rPr kumimoji="1" lang="ja-JP" altLang="en-US" sz="1100">
              <a:latin typeface="+mn-ea"/>
              <a:ea typeface="+mn-ea"/>
            </a:rPr>
            <a:t>となっている。</a:t>
          </a:r>
        </a:p>
        <a:p>
          <a:r>
            <a:rPr kumimoji="1" lang="ja-JP" altLang="en-US" sz="1100">
              <a:latin typeface="+mn-ea"/>
              <a:ea typeface="+mn-ea"/>
            </a:rPr>
            <a:t>　令和３年度においては、国補正に伴う交付税の再算定により、基準財政需要額が</a:t>
          </a:r>
          <a:r>
            <a:rPr kumimoji="1" lang="en-US" altLang="ja-JP" sz="1100">
              <a:latin typeface="+mn-ea"/>
              <a:ea typeface="+mn-ea"/>
            </a:rPr>
            <a:t>420,046</a:t>
          </a:r>
          <a:r>
            <a:rPr kumimoji="1" lang="ja-JP" altLang="en-US" sz="1100">
              <a:latin typeface="+mn-ea"/>
              <a:ea typeface="+mn-ea"/>
            </a:rPr>
            <a:t>千円の増となり大きく増加した。一方、基準財政収入額については、新型コロナウイルス感染症の影響等により</a:t>
          </a:r>
          <a:r>
            <a:rPr kumimoji="1" lang="en-US" altLang="ja-JP" sz="1100">
              <a:latin typeface="+mn-ea"/>
              <a:ea typeface="+mn-ea"/>
            </a:rPr>
            <a:t>261,954</a:t>
          </a:r>
          <a:r>
            <a:rPr kumimoji="1" lang="ja-JP" altLang="en-US" sz="1100">
              <a:latin typeface="+mn-ea"/>
              <a:ea typeface="+mn-ea"/>
            </a:rPr>
            <a:t>千円の減となっている。そのため、前年度と比較し財政力指数は</a:t>
          </a:r>
          <a:r>
            <a:rPr kumimoji="1" lang="en-US" altLang="ja-JP" sz="1100">
              <a:latin typeface="+mn-ea"/>
              <a:ea typeface="+mn-ea"/>
            </a:rPr>
            <a:t>0.02</a:t>
          </a:r>
          <a:r>
            <a:rPr kumimoji="1" lang="ja-JP" altLang="en-US" sz="1100">
              <a:latin typeface="+mn-ea"/>
              <a:ea typeface="+mn-ea"/>
            </a:rPr>
            <a:t>減少している。</a:t>
          </a:r>
          <a:endParaRPr kumimoji="1" lang="en-US" altLang="ja-JP" sz="1100">
            <a:latin typeface="+mn-ea"/>
            <a:ea typeface="+mn-ea"/>
          </a:endParaRPr>
        </a:p>
        <a:p>
          <a:r>
            <a:rPr kumimoji="1" lang="ja-JP" altLang="en-US" sz="1100">
              <a:latin typeface="+mn-ea"/>
              <a:ea typeface="+mn-ea"/>
            </a:rPr>
            <a:t>　企業が少ないことにより、景気の変動による影響は受けにくいが、大きな増加も見込みにくいため、積極的に行財政改革を推進し、財政の健全化を図っていく。</a:t>
          </a:r>
          <a:endParaRPr kumimoji="1" lang="en-US" altLang="ja-JP" sz="1100">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15875</xdr:rowOff>
    </xdr:from>
    <xdr:to>
      <xdr:col>23</xdr:col>
      <xdr:colOff>133350</xdr:colOff>
      <xdr:row>41</xdr:row>
      <xdr:rowOff>56092</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0453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15875</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5292</xdr:rowOff>
    </xdr:from>
    <xdr:to>
      <xdr:col>19</xdr:col>
      <xdr:colOff>184150</xdr:colOff>
      <xdr:row>41</xdr:row>
      <xdr:rowOff>106892</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15875</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35983</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136525</xdr:rowOff>
    </xdr:from>
    <xdr:to>
      <xdr:col>19</xdr:col>
      <xdr:colOff>184150</xdr:colOff>
      <xdr:row>41</xdr:row>
      <xdr:rowOff>66675</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前年度比△</a:t>
          </a:r>
          <a:r>
            <a:rPr kumimoji="1" lang="en-US" altLang="ja-JP" sz="1100">
              <a:latin typeface="+mn-ea"/>
              <a:ea typeface="+mn-ea"/>
            </a:rPr>
            <a:t>2.2</a:t>
          </a:r>
          <a:r>
            <a:rPr kumimoji="1" lang="ja-JP" altLang="en-US" sz="1100">
              <a:latin typeface="+mn-ea"/>
              <a:ea typeface="+mn-ea"/>
            </a:rPr>
            <a:t>％の</a:t>
          </a:r>
          <a:r>
            <a:rPr kumimoji="1" lang="en-US" altLang="ja-JP" sz="1100">
              <a:latin typeface="+mn-ea"/>
              <a:ea typeface="+mn-ea"/>
            </a:rPr>
            <a:t>86.6</a:t>
          </a:r>
          <a:r>
            <a:rPr kumimoji="1" lang="ja-JP" altLang="en-US" sz="1100">
              <a:latin typeface="+mn-ea"/>
              <a:ea typeface="+mn-ea"/>
            </a:rPr>
            <a:t>％となり、引き続き改善した。分母・分子ともに増となったが、分母が分子に比べて増が大きかったため、経常収支比率が減となった。分子の経常経費充当一般財源等は、人件費</a:t>
          </a:r>
          <a:r>
            <a:rPr kumimoji="1" lang="en-US" altLang="ja-JP" sz="1100">
              <a:latin typeface="+mn-ea"/>
              <a:ea typeface="+mn-ea"/>
            </a:rPr>
            <a:t>112,822</a:t>
          </a:r>
          <a:r>
            <a:rPr kumimoji="1" lang="ja-JP" altLang="en-US" sz="1100">
              <a:latin typeface="+mn-ea"/>
              <a:ea typeface="+mn-ea"/>
            </a:rPr>
            <a:t>千円、扶助費</a:t>
          </a:r>
          <a:r>
            <a:rPr kumimoji="1" lang="en-US" altLang="ja-JP" sz="1100">
              <a:latin typeface="+mn-ea"/>
              <a:ea typeface="+mn-ea"/>
            </a:rPr>
            <a:t>78,499</a:t>
          </a:r>
          <a:r>
            <a:rPr kumimoji="1" lang="ja-JP" altLang="en-US" sz="1100">
              <a:latin typeface="+mn-ea"/>
              <a:ea typeface="+mn-ea"/>
            </a:rPr>
            <a:t>千円、公債費</a:t>
          </a:r>
          <a:r>
            <a:rPr kumimoji="1" lang="en-US" altLang="ja-JP" sz="1100">
              <a:latin typeface="+mn-ea"/>
              <a:ea typeface="+mn-ea"/>
            </a:rPr>
            <a:t>60,972</a:t>
          </a:r>
          <a:r>
            <a:rPr kumimoji="1" lang="ja-JP" altLang="en-US" sz="1100">
              <a:latin typeface="+mn-ea"/>
              <a:ea typeface="+mn-ea"/>
            </a:rPr>
            <a:t>千円、繰出金</a:t>
          </a:r>
          <a:r>
            <a:rPr kumimoji="1" lang="en-US" altLang="ja-JP" sz="1100">
              <a:latin typeface="+mn-ea"/>
              <a:ea typeface="+mn-ea"/>
            </a:rPr>
            <a:t>591,940</a:t>
          </a:r>
          <a:r>
            <a:rPr kumimoji="1" lang="ja-JP" altLang="en-US" sz="1100">
              <a:latin typeface="+mn-ea"/>
              <a:ea typeface="+mn-ea"/>
            </a:rPr>
            <a:t>千円の増などにより経常経費</a:t>
          </a:r>
          <a:r>
            <a:rPr kumimoji="1" lang="en-US" altLang="ja-JP" sz="1100">
              <a:latin typeface="+mn-ea"/>
              <a:ea typeface="+mn-ea"/>
            </a:rPr>
            <a:t>713,934</a:t>
          </a:r>
          <a:r>
            <a:rPr kumimoji="1" lang="ja-JP" altLang="en-US" sz="1100">
              <a:latin typeface="+mn-ea"/>
              <a:ea typeface="+mn-ea"/>
            </a:rPr>
            <a:t>千円が増になったことで増となった。分母の経常一般財源等は地方税減収補填特別交付金</a:t>
          </a:r>
          <a:r>
            <a:rPr kumimoji="1" lang="en-US" altLang="ja-JP" sz="1100">
              <a:latin typeface="+mn-ea"/>
              <a:ea typeface="+mn-ea"/>
            </a:rPr>
            <a:t>137,364</a:t>
          </a:r>
          <a:r>
            <a:rPr kumimoji="1" lang="ja-JP" altLang="en-US" sz="1100">
              <a:latin typeface="+mn-ea"/>
              <a:ea typeface="+mn-ea"/>
            </a:rPr>
            <a:t>千円、地方消費税交付金</a:t>
          </a:r>
          <a:r>
            <a:rPr kumimoji="1" lang="en-US" altLang="ja-JP" sz="1100">
              <a:latin typeface="+mn-ea"/>
              <a:ea typeface="+mn-ea"/>
            </a:rPr>
            <a:t>114,026</a:t>
          </a:r>
          <a:r>
            <a:rPr kumimoji="1" lang="ja-JP" altLang="en-US" sz="1100">
              <a:latin typeface="+mn-ea"/>
              <a:ea typeface="+mn-ea"/>
            </a:rPr>
            <a:t>千円、普通交付税</a:t>
          </a:r>
          <a:r>
            <a:rPr kumimoji="1" lang="en-US" altLang="ja-JP" sz="1100">
              <a:latin typeface="+mn-ea"/>
              <a:ea typeface="+mn-ea"/>
            </a:rPr>
            <a:t>678,230</a:t>
          </a:r>
          <a:r>
            <a:rPr kumimoji="1" lang="ja-JP" altLang="en-US" sz="1100">
              <a:latin typeface="+mn-ea"/>
              <a:ea typeface="+mn-ea"/>
            </a:rPr>
            <a:t>千円、臨時財政対策債</a:t>
          </a:r>
          <a:r>
            <a:rPr kumimoji="1" lang="en-US" altLang="ja-JP" sz="1100">
              <a:latin typeface="+mn-ea"/>
              <a:ea typeface="+mn-ea"/>
            </a:rPr>
            <a:t>394,100</a:t>
          </a:r>
          <a:r>
            <a:rPr kumimoji="1" lang="ja-JP" altLang="en-US" sz="1100">
              <a:latin typeface="+mn-ea"/>
              <a:ea typeface="+mn-ea"/>
            </a:rPr>
            <a:t>千円の増により増となった。</a:t>
          </a:r>
        </a:p>
        <a:p>
          <a:r>
            <a:rPr kumimoji="1" lang="ja-JP" altLang="en-US" sz="1100">
              <a:latin typeface="+mn-ea"/>
              <a:ea typeface="+mn-ea"/>
            </a:rPr>
            <a:t>　今後も、引き続き事務事業見直しを行いつつ、施設の集約化・複合化事業にも取り組み経常収支比率の更なる改善に努める。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64</xdr:row>
      <xdr:rowOff>5588</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flipV="1">
          <a:off x="4114800" y="1087221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5588</xdr:rowOff>
    </xdr:from>
    <xdr:to>
      <xdr:col>19</xdr:col>
      <xdr:colOff>133350</xdr:colOff>
      <xdr:row>64</xdr:row>
      <xdr:rowOff>44196</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3225800" y="109783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99568</xdr:rowOff>
    </xdr:from>
    <xdr:to>
      <xdr:col>19</xdr:col>
      <xdr:colOff>184150</xdr:colOff>
      <xdr:row>65</xdr:row>
      <xdr:rowOff>29718</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0640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14495</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65</xdr:row>
      <xdr:rowOff>12700</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flipV="1">
          <a:off x="2336800" y="1101699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12700</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1447800" y="1115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80264</xdr:rowOff>
    </xdr:from>
    <xdr:to>
      <xdr:col>11</xdr:col>
      <xdr:colOff>82550</xdr:colOff>
      <xdr:row>65</xdr:row>
      <xdr:rowOff>10414</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2286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20591</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1397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30243</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66565</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069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164846</xdr:rowOff>
    </xdr:from>
    <xdr:to>
      <xdr:col>15</xdr:col>
      <xdr:colOff>133350</xdr:colOff>
      <xdr:row>64</xdr:row>
      <xdr:rowOff>94996</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105173</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[116,335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mn-ea"/>
              <a:ea typeface="+mn-ea"/>
              <a:cs typeface="+mn-cs"/>
            </a:rPr>
            <a:t>　人件費については、衆議院議員総選挙</a:t>
          </a:r>
          <a:r>
            <a:rPr kumimoji="1" lang="en-US" altLang="ja-JP" sz="1000">
              <a:solidFill>
                <a:schemeClr val="dk1"/>
              </a:solidFill>
              <a:effectLst/>
              <a:latin typeface="+mn-ea"/>
              <a:ea typeface="+mn-ea"/>
              <a:cs typeface="+mn-cs"/>
            </a:rPr>
            <a:t>5,187</a:t>
          </a:r>
          <a:r>
            <a:rPr kumimoji="1" lang="ja-JP" altLang="en-US" sz="1000">
              <a:solidFill>
                <a:schemeClr val="dk1"/>
              </a:solidFill>
              <a:effectLst/>
              <a:latin typeface="+mn-ea"/>
              <a:ea typeface="+mn-ea"/>
              <a:cs typeface="+mn-cs"/>
            </a:rPr>
            <a:t>千円、会計年度任用職員人件費</a:t>
          </a:r>
          <a:r>
            <a:rPr kumimoji="1" lang="en-US" altLang="ja-JP" sz="1000">
              <a:solidFill>
                <a:schemeClr val="dk1"/>
              </a:solidFill>
              <a:effectLst/>
              <a:latin typeface="+mn-ea"/>
              <a:ea typeface="+mn-ea"/>
              <a:cs typeface="+mn-cs"/>
            </a:rPr>
            <a:t>36,651</a:t>
          </a:r>
          <a:r>
            <a:rPr kumimoji="1" lang="ja-JP" altLang="en-US" sz="1000">
              <a:solidFill>
                <a:schemeClr val="dk1"/>
              </a:solidFill>
              <a:effectLst/>
              <a:latin typeface="+mn-ea"/>
              <a:ea typeface="+mn-ea"/>
              <a:cs typeface="+mn-cs"/>
            </a:rPr>
            <a:t>千円、退職金</a:t>
          </a:r>
          <a:r>
            <a:rPr kumimoji="1" lang="en-US" altLang="ja-JP" sz="1000">
              <a:solidFill>
                <a:schemeClr val="dk1"/>
              </a:solidFill>
              <a:effectLst/>
              <a:latin typeface="+mn-ea"/>
              <a:ea typeface="+mn-ea"/>
              <a:cs typeface="+mn-cs"/>
            </a:rPr>
            <a:t>102,629</a:t>
          </a:r>
          <a:r>
            <a:rPr kumimoji="1" lang="ja-JP" altLang="en-US" sz="1000">
              <a:solidFill>
                <a:schemeClr val="dk1"/>
              </a:solidFill>
              <a:effectLst/>
              <a:latin typeface="+mn-ea"/>
              <a:ea typeface="+mn-ea"/>
              <a:cs typeface="+mn-cs"/>
            </a:rPr>
            <a:t>千円の増などにより</a:t>
          </a:r>
          <a:r>
            <a:rPr kumimoji="1" lang="en-US" altLang="ja-JP" sz="1000">
              <a:solidFill>
                <a:schemeClr val="dk1"/>
              </a:solidFill>
              <a:effectLst/>
              <a:latin typeface="+mn-ea"/>
              <a:ea typeface="+mn-ea"/>
              <a:cs typeface="+mn-cs"/>
            </a:rPr>
            <a:t>160,001</a:t>
          </a:r>
          <a:r>
            <a:rPr kumimoji="1" lang="ja-JP" altLang="en-US" sz="1000">
              <a:solidFill>
                <a:schemeClr val="dk1"/>
              </a:solidFill>
              <a:effectLst/>
              <a:latin typeface="+mn-ea"/>
              <a:ea typeface="+mn-ea"/>
              <a:cs typeface="+mn-cs"/>
            </a:rPr>
            <a:t>千円の増となっている。</a:t>
          </a:r>
          <a:r>
            <a:rPr kumimoji="1" lang="ja-JP" altLang="ja-JP" sz="1000">
              <a:solidFill>
                <a:schemeClr val="dk1"/>
              </a:solidFill>
              <a:effectLst/>
              <a:latin typeface="+mn-ea"/>
              <a:ea typeface="+mn-ea"/>
              <a:cs typeface="+mn-cs"/>
            </a:rPr>
            <a:t>物件費等については、</a:t>
          </a:r>
          <a:r>
            <a:rPr kumimoji="1" lang="en-US" altLang="ja-JP" sz="1000">
              <a:solidFill>
                <a:schemeClr val="dk1"/>
              </a:solidFill>
              <a:effectLst/>
              <a:latin typeface="+mn-ea"/>
              <a:ea typeface="+mn-ea"/>
              <a:cs typeface="+mn-cs"/>
            </a:rPr>
            <a:t>GIGA</a:t>
          </a:r>
          <a:r>
            <a:rPr kumimoji="1" lang="ja-JP" altLang="en-US" sz="1000">
              <a:solidFill>
                <a:schemeClr val="dk1"/>
              </a:solidFill>
              <a:effectLst/>
              <a:latin typeface="+mn-ea"/>
              <a:ea typeface="+mn-ea"/>
              <a:cs typeface="+mn-cs"/>
            </a:rPr>
            <a:t>スクールに係る小中学校ダブレット端末購入費△</a:t>
          </a:r>
          <a:r>
            <a:rPr kumimoji="1" lang="en-US" altLang="ja-JP" sz="1000">
              <a:solidFill>
                <a:schemeClr val="dk1"/>
              </a:solidFill>
              <a:effectLst/>
              <a:latin typeface="+mn-ea"/>
              <a:ea typeface="+mn-ea"/>
              <a:cs typeface="+mn-cs"/>
            </a:rPr>
            <a:t>491,700</a:t>
          </a:r>
          <a:r>
            <a:rPr kumimoji="1" lang="ja-JP" altLang="en-US" sz="1000">
              <a:solidFill>
                <a:schemeClr val="dk1"/>
              </a:solidFill>
              <a:effectLst/>
              <a:latin typeface="+mn-ea"/>
              <a:ea typeface="+mn-ea"/>
              <a:cs typeface="+mn-cs"/>
            </a:rPr>
            <a:t>千円の減など</a:t>
          </a:r>
          <a:r>
            <a:rPr kumimoji="1" lang="ja-JP" altLang="ja-JP" sz="1000">
              <a:solidFill>
                <a:schemeClr val="dk1"/>
              </a:solidFill>
              <a:effectLst/>
              <a:latin typeface="+mn-ea"/>
              <a:ea typeface="+mn-ea"/>
              <a:cs typeface="+mn-cs"/>
            </a:rPr>
            <a:t>により</a:t>
          </a:r>
          <a:r>
            <a:rPr kumimoji="1" lang="ja-JP" altLang="en-US" sz="1000">
              <a:solidFill>
                <a:schemeClr val="dk1"/>
              </a:solidFill>
              <a:effectLst/>
              <a:latin typeface="+mn-ea"/>
              <a:ea typeface="+mn-ea"/>
              <a:cs typeface="+mn-cs"/>
            </a:rPr>
            <a:t>△</a:t>
          </a:r>
          <a:r>
            <a:rPr kumimoji="1" lang="en-US" altLang="ja-JP" sz="1000">
              <a:solidFill>
                <a:schemeClr val="dk1"/>
              </a:solidFill>
              <a:effectLst/>
              <a:latin typeface="+mn-ea"/>
              <a:ea typeface="+mn-ea"/>
              <a:cs typeface="+mn-cs"/>
            </a:rPr>
            <a:t>119,874</a:t>
          </a:r>
          <a:r>
            <a:rPr kumimoji="1" lang="ja-JP" altLang="en-US" sz="1000">
              <a:solidFill>
                <a:schemeClr val="dk1"/>
              </a:solidFill>
              <a:effectLst/>
              <a:latin typeface="+mn-ea"/>
              <a:ea typeface="+mn-ea"/>
              <a:cs typeface="+mn-cs"/>
            </a:rPr>
            <a:t>千</a:t>
          </a:r>
          <a:r>
            <a:rPr kumimoji="1" lang="ja-JP" altLang="ja-JP" sz="1000">
              <a:solidFill>
                <a:schemeClr val="dk1"/>
              </a:solidFill>
              <a:effectLst/>
              <a:latin typeface="+mn-ea"/>
              <a:ea typeface="+mn-ea"/>
              <a:cs typeface="+mn-cs"/>
            </a:rPr>
            <a:t>円の</a:t>
          </a:r>
          <a:r>
            <a:rPr kumimoji="1" lang="ja-JP" altLang="en-US" sz="1000">
              <a:solidFill>
                <a:schemeClr val="dk1"/>
              </a:solidFill>
              <a:effectLst/>
              <a:latin typeface="+mn-ea"/>
              <a:ea typeface="+mn-ea"/>
              <a:cs typeface="+mn-cs"/>
            </a:rPr>
            <a:t>減</a:t>
          </a:r>
          <a:r>
            <a:rPr kumimoji="1" lang="ja-JP" altLang="ja-JP" sz="1000">
              <a:solidFill>
                <a:schemeClr val="dk1"/>
              </a:solidFill>
              <a:effectLst/>
              <a:latin typeface="+mn-ea"/>
              <a:ea typeface="+mn-ea"/>
              <a:cs typeface="+mn-cs"/>
            </a:rPr>
            <a:t>となっている。</a:t>
          </a:r>
          <a:endParaRPr kumimoji="1" lang="en-US" altLang="ja-JP" sz="1000">
            <a:solidFill>
              <a:schemeClr val="dk1"/>
            </a:solidFill>
            <a:effectLst/>
            <a:latin typeface="+mn-ea"/>
            <a:ea typeface="+mn-ea"/>
            <a:cs typeface="+mn-cs"/>
          </a:endParaRPr>
        </a:p>
        <a:p>
          <a:pPr eaLnBrk="1" fontAlgn="auto" latinLnBrk="0" hangingPunct="1"/>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全国、愛知県、類似団体のどの平均よりも低くなっているが、物件費等については、今後、公共施設の老朽化に伴う維持管理・除却費用等が発生することが見込まれるため、施設の集約化・複合化事業に着手するなど、公共施設の適正管理に努めるとともに、事務事業の見直しにより徹底的な削減に努め、財政の健全化を図っていく。</a:t>
          </a:r>
          <a:endParaRPr lang="ja-JP" altLang="ja-JP" sz="1100">
            <a:effectLst/>
            <a:latin typeface="+mn-ea"/>
            <a:ea typeface="+mn-ea"/>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152771</xdr:rowOff>
    </xdr:from>
    <xdr:to>
      <xdr:col>23</xdr:col>
      <xdr:colOff>133350</xdr:colOff>
      <xdr:row>81</xdr:row>
      <xdr:rowOff>158366</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114800" y="14040221"/>
          <a:ext cx="838200" cy="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7979</xdr:rowOff>
    </xdr:from>
    <xdr:to>
      <xdr:col>19</xdr:col>
      <xdr:colOff>133350</xdr:colOff>
      <xdr:row>81</xdr:row>
      <xdr:rowOff>152771</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3225800" y="13895429"/>
          <a:ext cx="889000" cy="14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16721</xdr:rowOff>
    </xdr:from>
    <xdr:to>
      <xdr:col>19</xdr:col>
      <xdr:colOff>184150</xdr:colOff>
      <xdr:row>83</xdr:row>
      <xdr:rowOff>118321</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064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103098</xdr:rowOff>
    </xdr:from>
    <xdr:ext cx="7366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3733800" y="1433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169363</xdr:rowOff>
    </xdr:from>
    <xdr:to>
      <xdr:col>15</xdr:col>
      <xdr:colOff>82550</xdr:colOff>
      <xdr:row>81</xdr:row>
      <xdr:rowOff>7979</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2336800" y="13885363"/>
          <a:ext cx="889000" cy="1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75369</xdr:rowOff>
    </xdr:from>
    <xdr:to>
      <xdr:col>15</xdr:col>
      <xdr:colOff>133350</xdr:colOff>
      <xdr:row>83</xdr:row>
      <xdr:rowOff>5519</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3175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161746</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2844800" y="142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169363</xdr:rowOff>
    </xdr:from>
    <xdr:to>
      <xdr:col>11</xdr:col>
      <xdr:colOff>31750</xdr:colOff>
      <xdr:row>81</xdr:row>
      <xdr:rowOff>43680</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flipV="1">
          <a:off x="1447800" y="13885363"/>
          <a:ext cx="889000" cy="4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35164</xdr:rowOff>
    </xdr:from>
    <xdr:to>
      <xdr:col>11</xdr:col>
      <xdr:colOff>82550</xdr:colOff>
      <xdr:row>82</xdr:row>
      <xdr:rowOff>136764</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2286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121541</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955800" y="1418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32038</xdr:rowOff>
    </xdr:from>
    <xdr:to>
      <xdr:col>7</xdr:col>
      <xdr:colOff>31750</xdr:colOff>
      <xdr:row>82</xdr:row>
      <xdr:rowOff>133638</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1397000" y="1409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118415</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066800" y="1417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107566</xdr:rowOff>
    </xdr:from>
    <xdr:to>
      <xdr:col>23</xdr:col>
      <xdr:colOff>184150</xdr:colOff>
      <xdr:row>82</xdr:row>
      <xdr:rowOff>37716</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902200" y="1399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124093</xdr:rowOff>
    </xdr:from>
    <xdr:ext cx="762000" cy="259045"/>
    <xdr:sp macro="" textlink="">
      <xdr:nvSpPr>
        <xdr:cNvPr id="215" name="人件費・物件費等の状況該当値テキスト">
          <a:extLst>
            <a:ext uri="{FF2B5EF4-FFF2-40B4-BE49-F238E27FC236}">
              <a16:creationId xmlns="" xmlns:a16="http://schemas.microsoft.com/office/drawing/2014/main" id="{00000000-0008-0000-0300-0000D7000000}"/>
            </a:ext>
          </a:extLst>
        </xdr:cNvPr>
        <xdr:cNvSpPr txBox="1"/>
      </xdr:nvSpPr>
      <xdr:spPr>
        <a:xfrm>
          <a:off x="5041900" y="1384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101971</xdr:rowOff>
    </xdr:from>
    <xdr:to>
      <xdr:col>19</xdr:col>
      <xdr:colOff>184150</xdr:colOff>
      <xdr:row>82</xdr:row>
      <xdr:rowOff>32121</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064000" y="139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42298</xdr:rowOff>
    </xdr:from>
    <xdr:ext cx="7366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3733800" y="1375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128629</xdr:rowOff>
    </xdr:from>
    <xdr:to>
      <xdr:col>15</xdr:col>
      <xdr:colOff>133350</xdr:colOff>
      <xdr:row>81</xdr:row>
      <xdr:rowOff>58779</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3175000" y="1384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68956</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2844800" y="1361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118563</xdr:rowOff>
    </xdr:from>
    <xdr:to>
      <xdr:col>11</xdr:col>
      <xdr:colOff>82550</xdr:colOff>
      <xdr:row>81</xdr:row>
      <xdr:rowOff>48713</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2286000" y="13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58890</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955800" y="136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164330</xdr:rowOff>
    </xdr:from>
    <xdr:to>
      <xdr:col>7</xdr:col>
      <xdr:colOff>31750</xdr:colOff>
      <xdr:row>81</xdr:row>
      <xdr:rowOff>94480</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1397000" y="13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104657</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066800" y="1364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前年度と比較して横ばいである。今後も類似団体や近隣市などの平均給与の状況を踏まえながら、給与水準の適正化に努める。</a:t>
          </a:r>
          <a:endParaRPr lang="ja-JP" altLang="ja-JP" sz="1400">
            <a:effectLst/>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48986</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flipV="1">
          <a:off x="15290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132443</xdr:rowOff>
    </xdr:from>
    <xdr:to>
      <xdr:col>72</xdr:col>
      <xdr:colOff>203200</xdr:colOff>
      <xdr:row>85</xdr:row>
      <xdr:rowOff>48986</xdr:rowOff>
    </xdr:to>
    <xdr:cxnSp macro="">
      <xdr:nvCxnSpPr>
        <xdr:cNvPr id="265" name="直線コネクタ 264">
          <a:extLst>
            <a:ext uri="{FF2B5EF4-FFF2-40B4-BE49-F238E27FC236}">
              <a16:creationId xmlns="" xmlns:a16="http://schemas.microsoft.com/office/drawing/2014/main" id="{00000000-0008-0000-0300-000009010000}"/>
            </a:ext>
          </a:extLst>
        </xdr:cNvPr>
        <xdr:cNvCxnSpPr/>
      </xdr:nvCxnSpPr>
      <xdr:spPr>
        <a:xfrm>
          <a:off x="14401800" y="14191343"/>
          <a:ext cx="8890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82</xdr:row>
      <xdr:rowOff>132443</xdr:rowOff>
    </xdr:to>
    <xdr:cxnSp macro="">
      <xdr:nvCxnSpPr>
        <xdr:cNvPr id="268" name="直線コネクタ 267">
          <a:extLst>
            <a:ext uri="{FF2B5EF4-FFF2-40B4-BE49-F238E27FC236}">
              <a16:creationId xmlns="" xmlns:a16="http://schemas.microsoft.com/office/drawing/2014/main" id="{00000000-0008-0000-0300-00000C010000}"/>
            </a:ext>
          </a:extLst>
        </xdr:cNvPr>
        <xdr:cNvCxnSpPr/>
      </xdr:nvCxnSpPr>
      <xdr:spPr>
        <a:xfrm>
          <a:off x="13512800" y="141051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1" name="フローチャート: 判断 270">
          <a:extLst>
            <a:ext uri="{FF2B5EF4-FFF2-40B4-BE49-F238E27FC236}">
              <a16:creationId xmlns="" xmlns:a16="http://schemas.microsoft.com/office/drawing/2014/main" id="{00000000-0008-0000-0300-00000F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9" name="給与水準   （国との比較）該当値テキスト">
          <a:extLst>
            <a:ext uri="{FF2B5EF4-FFF2-40B4-BE49-F238E27FC236}">
              <a16:creationId xmlns="" xmlns:a16="http://schemas.microsoft.com/office/drawing/2014/main" id="{00000000-0008-0000-0300-000017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81643</xdr:rowOff>
    </xdr:from>
    <xdr:to>
      <xdr:col>68</xdr:col>
      <xdr:colOff>203200</xdr:colOff>
      <xdr:row>83</xdr:row>
      <xdr:rowOff>11793</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4351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21970</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166914</xdr:rowOff>
    </xdr:from>
    <xdr:to>
      <xdr:col>64</xdr:col>
      <xdr:colOff>152400</xdr:colOff>
      <xdr:row>82</xdr:row>
      <xdr:rowOff>97064</xdr:rowOff>
    </xdr:to>
    <xdr:sp macro="" textlink="">
      <xdr:nvSpPr>
        <xdr:cNvPr id="286" name="楕円 285">
          <a:extLst>
            <a:ext uri="{FF2B5EF4-FFF2-40B4-BE49-F238E27FC236}">
              <a16:creationId xmlns="" xmlns:a16="http://schemas.microsoft.com/office/drawing/2014/main" id="{00000000-0008-0000-0300-00001E010000}"/>
            </a:ext>
          </a:extLst>
        </xdr:cNvPr>
        <xdr:cNvSpPr/>
      </xdr:nvSpPr>
      <xdr:spPr>
        <a:xfrm>
          <a:off x="13462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107241</xdr:rowOff>
    </xdr:from>
    <xdr:ext cx="762000" cy="259045"/>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131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人口</a:t>
          </a:r>
          <a:r>
            <a:rPr kumimoji="1" lang="en-US" altLang="ja-JP" sz="1050">
              <a:solidFill>
                <a:schemeClr val="dk1"/>
              </a:solidFill>
              <a:effectLst/>
              <a:latin typeface="+mn-ea"/>
              <a:ea typeface="+mn-ea"/>
              <a:cs typeface="+mn-cs"/>
            </a:rPr>
            <a:t>1,000</a:t>
          </a:r>
          <a:r>
            <a:rPr kumimoji="1" lang="ja-JP" altLang="ja-JP" sz="1050">
              <a:solidFill>
                <a:schemeClr val="dk1"/>
              </a:solidFill>
              <a:effectLst/>
              <a:latin typeface="+mn-ea"/>
              <a:ea typeface="+mn-ea"/>
              <a:cs typeface="+mn-cs"/>
            </a:rPr>
            <a:t>人当たり職員数は、前年度と比較して</a:t>
          </a:r>
          <a:r>
            <a:rPr kumimoji="1" lang="en-US" altLang="ja-JP" sz="1050">
              <a:solidFill>
                <a:schemeClr val="dk1"/>
              </a:solidFill>
              <a:effectLst/>
              <a:latin typeface="+mn-ea"/>
              <a:ea typeface="+mn-ea"/>
              <a:cs typeface="+mn-cs"/>
            </a:rPr>
            <a:t>0.08</a:t>
          </a:r>
          <a:r>
            <a:rPr kumimoji="1" lang="ja-JP" altLang="ja-JP" sz="1050">
              <a:solidFill>
                <a:schemeClr val="dk1"/>
              </a:solidFill>
              <a:effectLst/>
              <a:latin typeface="+mn-ea"/>
              <a:ea typeface="+mn-ea"/>
              <a:cs typeface="+mn-cs"/>
            </a:rPr>
            <a:t>人</a:t>
          </a:r>
          <a:r>
            <a:rPr kumimoji="1" lang="ja-JP" altLang="en-US" sz="1050">
              <a:solidFill>
                <a:schemeClr val="dk1"/>
              </a:solidFill>
              <a:effectLst/>
              <a:latin typeface="+mn-ea"/>
              <a:ea typeface="+mn-ea"/>
              <a:cs typeface="+mn-cs"/>
            </a:rPr>
            <a:t>増</a:t>
          </a:r>
          <a:r>
            <a:rPr kumimoji="1" lang="ja-JP" altLang="ja-JP" sz="1050">
              <a:solidFill>
                <a:schemeClr val="dk1"/>
              </a:solidFill>
              <a:effectLst/>
              <a:latin typeface="+mn-ea"/>
              <a:ea typeface="+mn-ea"/>
              <a:cs typeface="+mn-cs"/>
            </a:rPr>
            <a:t>の</a:t>
          </a:r>
          <a:r>
            <a:rPr kumimoji="1" lang="en-US" altLang="ja-JP" sz="1050">
              <a:solidFill>
                <a:schemeClr val="dk1"/>
              </a:solidFill>
              <a:effectLst/>
              <a:latin typeface="+mn-ea"/>
              <a:ea typeface="+mn-ea"/>
              <a:cs typeface="+mn-cs"/>
            </a:rPr>
            <a:t>6.92</a:t>
          </a:r>
          <a:r>
            <a:rPr kumimoji="1" lang="ja-JP" altLang="ja-JP" sz="1050">
              <a:solidFill>
                <a:schemeClr val="dk1"/>
              </a:solidFill>
              <a:effectLst/>
              <a:latin typeface="+mn-ea"/>
              <a:ea typeface="+mn-ea"/>
              <a:cs typeface="+mn-cs"/>
            </a:rPr>
            <a:t>人となって</a:t>
          </a:r>
          <a:r>
            <a:rPr kumimoji="1" lang="ja-JP" altLang="en-US" sz="1050">
              <a:solidFill>
                <a:schemeClr val="dk1"/>
              </a:solidFill>
              <a:effectLst/>
              <a:latin typeface="+mn-ea"/>
              <a:ea typeface="+mn-ea"/>
              <a:cs typeface="+mn-cs"/>
            </a:rPr>
            <a:t>いる。類似団体内平均値は前年度と比較して</a:t>
          </a:r>
          <a:r>
            <a:rPr kumimoji="1" lang="en-US" altLang="ja-JP" sz="1050">
              <a:solidFill>
                <a:schemeClr val="dk1"/>
              </a:solidFill>
              <a:effectLst/>
              <a:latin typeface="+mn-ea"/>
              <a:ea typeface="+mn-ea"/>
              <a:cs typeface="+mn-cs"/>
            </a:rPr>
            <a:t>0.8</a:t>
          </a:r>
          <a:r>
            <a:rPr kumimoji="1" lang="ja-JP" altLang="en-US" sz="1050">
              <a:solidFill>
                <a:schemeClr val="dk1"/>
              </a:solidFill>
              <a:effectLst/>
              <a:latin typeface="+mn-ea"/>
              <a:ea typeface="+mn-ea"/>
              <a:cs typeface="+mn-cs"/>
            </a:rPr>
            <a:t>人減の</a:t>
          </a:r>
          <a:r>
            <a:rPr kumimoji="1" lang="en-US" altLang="ja-JP" sz="1050">
              <a:solidFill>
                <a:schemeClr val="dk1"/>
              </a:solidFill>
              <a:effectLst/>
              <a:latin typeface="+mn-ea"/>
              <a:ea typeface="+mn-ea"/>
              <a:cs typeface="+mn-cs"/>
            </a:rPr>
            <a:t>6.51</a:t>
          </a:r>
          <a:r>
            <a:rPr kumimoji="1" lang="ja-JP" altLang="en-US" sz="1050">
              <a:solidFill>
                <a:schemeClr val="dk1"/>
              </a:solidFill>
              <a:effectLst/>
              <a:latin typeface="+mn-ea"/>
              <a:ea typeface="+mn-ea"/>
              <a:cs typeface="+mn-cs"/>
            </a:rPr>
            <a:t>人となっており、令和３年度は類似団体内平均値よりも高い値となった。津島市において人口減少（△</a:t>
          </a:r>
          <a:r>
            <a:rPr kumimoji="1" lang="en-US" altLang="ja-JP" sz="1050">
              <a:solidFill>
                <a:schemeClr val="dk1"/>
              </a:solidFill>
              <a:effectLst/>
              <a:latin typeface="+mn-ea"/>
              <a:ea typeface="+mn-ea"/>
              <a:cs typeface="+mn-cs"/>
            </a:rPr>
            <a:t>747</a:t>
          </a:r>
          <a:r>
            <a:rPr kumimoji="1" lang="ja-JP" altLang="en-US" sz="1050">
              <a:solidFill>
                <a:schemeClr val="dk1"/>
              </a:solidFill>
              <a:effectLst/>
              <a:latin typeface="+mn-ea"/>
              <a:ea typeface="+mn-ea"/>
              <a:cs typeface="+mn-cs"/>
            </a:rPr>
            <a:t>人の減、Ｒ</a:t>
          </a:r>
          <a:r>
            <a:rPr kumimoji="1" lang="en-US" altLang="ja-JP" sz="1050">
              <a:solidFill>
                <a:schemeClr val="dk1"/>
              </a:solidFill>
              <a:effectLst/>
              <a:latin typeface="+mn-ea"/>
              <a:ea typeface="+mn-ea"/>
              <a:cs typeface="+mn-cs"/>
            </a:rPr>
            <a:t>3.1.1</a:t>
          </a:r>
          <a:r>
            <a:rPr kumimoji="1" lang="ja-JP" altLang="en-US" sz="1050">
              <a:solidFill>
                <a:schemeClr val="dk1"/>
              </a:solidFill>
              <a:effectLst/>
              <a:latin typeface="+mn-ea"/>
              <a:ea typeface="+mn-ea"/>
              <a:cs typeface="+mn-cs"/>
            </a:rPr>
            <a:t>現在</a:t>
          </a:r>
          <a:r>
            <a:rPr kumimoji="1" lang="en-US" altLang="ja-JP" sz="1050">
              <a:solidFill>
                <a:schemeClr val="dk1"/>
              </a:solidFill>
              <a:effectLst/>
              <a:latin typeface="+mn-ea"/>
              <a:ea typeface="+mn-ea"/>
              <a:cs typeface="+mn-cs"/>
            </a:rPr>
            <a:t>61,724</a:t>
          </a:r>
          <a:r>
            <a:rPr kumimoji="1" lang="ja-JP" altLang="en-US" sz="1050">
              <a:solidFill>
                <a:schemeClr val="dk1"/>
              </a:solidFill>
              <a:effectLst/>
              <a:latin typeface="+mn-ea"/>
              <a:ea typeface="+mn-ea"/>
              <a:cs typeface="+mn-cs"/>
            </a:rPr>
            <a:t>人→Ｒ</a:t>
          </a:r>
          <a:r>
            <a:rPr kumimoji="1" lang="en-US" altLang="ja-JP" sz="1050">
              <a:solidFill>
                <a:schemeClr val="dk1"/>
              </a:solidFill>
              <a:effectLst/>
              <a:latin typeface="+mn-ea"/>
              <a:ea typeface="+mn-ea"/>
              <a:cs typeface="+mn-cs"/>
            </a:rPr>
            <a:t>4.1.1</a:t>
          </a:r>
          <a:r>
            <a:rPr kumimoji="1" lang="ja-JP" altLang="en-US" sz="1050">
              <a:solidFill>
                <a:schemeClr val="dk1"/>
              </a:solidFill>
              <a:effectLst/>
              <a:latin typeface="+mn-ea"/>
              <a:ea typeface="+mn-ea"/>
              <a:cs typeface="+mn-cs"/>
            </a:rPr>
            <a:t>現在</a:t>
          </a:r>
          <a:r>
            <a:rPr kumimoji="1" lang="en-US" altLang="ja-JP" sz="1050">
              <a:solidFill>
                <a:schemeClr val="dk1"/>
              </a:solidFill>
              <a:effectLst/>
              <a:latin typeface="+mn-ea"/>
              <a:ea typeface="+mn-ea"/>
              <a:cs typeface="+mn-cs"/>
            </a:rPr>
            <a:t>60,977</a:t>
          </a:r>
          <a:r>
            <a:rPr kumimoji="1" lang="ja-JP" altLang="en-US" sz="1050">
              <a:solidFill>
                <a:schemeClr val="dk1"/>
              </a:solidFill>
              <a:effectLst/>
              <a:latin typeface="+mn-ea"/>
              <a:ea typeface="+mn-ea"/>
              <a:cs typeface="+mn-cs"/>
            </a:rPr>
            <a:t>人）の影響が大きいことが原因と思われる。</a:t>
          </a:r>
          <a:endParaRPr kumimoji="1" lang="en-US" altLang="ja-JP" sz="1050">
            <a:solidFill>
              <a:schemeClr val="dk1"/>
            </a:solidFill>
            <a:effectLst/>
            <a:latin typeface="+mn-ea"/>
            <a:ea typeface="+mn-ea"/>
            <a:cs typeface="+mn-cs"/>
          </a:endParaRPr>
        </a:p>
        <a:p>
          <a:pPr eaLnBrk="1" fontAlgn="auto" latinLnBrk="0" hangingPunct="1"/>
          <a:r>
            <a:rPr kumimoji="1" lang="ja-JP" altLang="en-US" sz="1050">
              <a:solidFill>
                <a:schemeClr val="dk1"/>
              </a:solidFill>
              <a:effectLst/>
              <a:latin typeface="+mn-ea"/>
              <a:ea typeface="+mn-ea"/>
              <a:cs typeface="+mn-cs"/>
            </a:rPr>
            <a:t>　令和２</a:t>
          </a:r>
          <a:r>
            <a:rPr kumimoji="1" lang="ja-JP" altLang="ja-JP" sz="1050">
              <a:solidFill>
                <a:schemeClr val="dk1"/>
              </a:solidFill>
              <a:effectLst/>
              <a:latin typeface="+mn-ea"/>
              <a:ea typeface="+mn-ea"/>
              <a:cs typeface="+mn-cs"/>
            </a:rPr>
            <a:t>年度に策定した定員適正化計画に基づき、窓口業務の民間委託・事務事業の見直しをはじめ、新規採用職員についても退職者補充を原則とし、最少人数の採用に努め、定員の適正化に努める。</a:t>
          </a:r>
          <a:endParaRPr lang="ja-JP" altLang="ja-JP" sz="1200">
            <a:effectLst/>
            <a:latin typeface="+mn-ea"/>
            <a:ea typeface="+mn-ea"/>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103294</xdr:rowOff>
    </xdr:from>
    <xdr:to>
      <xdr:col>81</xdr:col>
      <xdr:colOff>44450</xdr:colOff>
      <xdr:row>61</xdr:row>
      <xdr:rowOff>119380</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179800" y="1056174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53022</xdr:rowOff>
    </xdr:from>
    <xdr:to>
      <xdr:col>77</xdr:col>
      <xdr:colOff>44450</xdr:colOff>
      <xdr:row>61</xdr:row>
      <xdr:rowOff>103294</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5290800" y="10511472"/>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34925</xdr:rowOff>
    </xdr:from>
    <xdr:to>
      <xdr:col>72</xdr:col>
      <xdr:colOff>203200</xdr:colOff>
      <xdr:row>61</xdr:row>
      <xdr:rowOff>53022</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4401800" y="1049337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34925</xdr:rowOff>
    </xdr:from>
    <xdr:to>
      <xdr:col>68</xdr:col>
      <xdr:colOff>152400</xdr:colOff>
      <xdr:row>61</xdr:row>
      <xdr:rowOff>38946</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flipV="1">
          <a:off x="13512800" y="1049337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40657</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1049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52494</xdr:rowOff>
    </xdr:from>
    <xdr:to>
      <xdr:col>77</xdr:col>
      <xdr:colOff>95250</xdr:colOff>
      <xdr:row>61</xdr:row>
      <xdr:rowOff>154094</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164271</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2222</xdr:rowOff>
    </xdr:from>
    <xdr:to>
      <xdr:col>73</xdr:col>
      <xdr:colOff>44450</xdr:colOff>
      <xdr:row>61</xdr:row>
      <xdr:rowOff>103822</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113999</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155575</xdr:rowOff>
    </xdr:from>
    <xdr:to>
      <xdr:col>68</xdr:col>
      <xdr:colOff>203200</xdr:colOff>
      <xdr:row>61</xdr:row>
      <xdr:rowOff>85725</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159596</xdr:rowOff>
    </xdr:from>
    <xdr:to>
      <xdr:col>64</xdr:col>
      <xdr:colOff>152400</xdr:colOff>
      <xdr:row>61</xdr:row>
      <xdr:rowOff>89746</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99923</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実質公債費比率は、前年度比△</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減の</a:t>
          </a:r>
          <a:r>
            <a:rPr kumimoji="1" lang="en-US" altLang="ja-JP" sz="1100">
              <a:solidFill>
                <a:schemeClr val="dk1"/>
              </a:solidFill>
              <a:effectLst/>
              <a:latin typeface="+mn-ea"/>
              <a:ea typeface="+mn-ea"/>
              <a:cs typeface="+mn-cs"/>
            </a:rPr>
            <a:t>4.0</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となって</a:t>
          </a:r>
          <a:r>
            <a:rPr kumimoji="1" lang="ja-JP" altLang="en-US" sz="1100">
              <a:solidFill>
                <a:schemeClr val="dk1"/>
              </a:solidFill>
              <a:effectLst/>
              <a:latin typeface="+mn-ea"/>
              <a:ea typeface="+mn-ea"/>
              <a:cs typeface="+mn-cs"/>
            </a:rPr>
            <a:t>おり、前年度から横ばいとなっている。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今後の見通しとしては、</a:t>
          </a:r>
          <a:r>
            <a:rPr kumimoji="1" lang="ja-JP" altLang="ja-JP" sz="1100">
              <a:solidFill>
                <a:schemeClr val="dk1"/>
              </a:solidFill>
              <a:effectLst/>
              <a:latin typeface="+mn-lt"/>
              <a:ea typeface="+mn-ea"/>
              <a:cs typeface="+mn-cs"/>
            </a:rPr>
            <a:t>後年度において、市庁舎空調等改修工事、小中学校屋内運動場長寿命化整備、橋詰見越線道路整備等に係る起債</a:t>
          </a:r>
          <a:r>
            <a:rPr kumimoji="1" lang="ja-JP" altLang="en-US" sz="1100">
              <a:solidFill>
                <a:schemeClr val="dk1"/>
              </a:solidFill>
              <a:effectLst/>
              <a:latin typeface="+mn-lt"/>
              <a:ea typeface="+mn-ea"/>
              <a:cs typeface="+mn-cs"/>
            </a:rPr>
            <a:t>を行うことでその元利償還金の増が見込まれる</a:t>
          </a:r>
          <a:r>
            <a:rPr kumimoji="1" lang="ja-JP" altLang="ja-JP" sz="1100">
              <a:solidFill>
                <a:schemeClr val="dk1"/>
              </a:solidFill>
              <a:effectLst/>
              <a:latin typeface="+mn-ea"/>
              <a:ea typeface="+mn-ea"/>
              <a:cs typeface="+mn-cs"/>
            </a:rPr>
            <a:t>ため、実質公債費比率は上昇傾向になることが見込まれる。</a:t>
          </a:r>
          <a:endParaRPr lang="ja-JP" altLang="ja-JP" sz="11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54610</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flipV="1">
          <a:off x="16179800" y="69045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86783</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flipV="1">
          <a:off x="15290800" y="69126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127000</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flipV="1">
          <a:off x="14401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127000</xdr:rowOff>
    </xdr:to>
    <xdr:cxnSp macro="">
      <xdr:nvCxnSpPr>
        <xdr:cNvPr id="392" name="直線コネクタ 391">
          <a:extLst>
            <a:ext uri="{FF2B5EF4-FFF2-40B4-BE49-F238E27FC236}">
              <a16:creationId xmlns="" xmlns:a16="http://schemas.microsoft.com/office/drawing/2014/main" id="{00000000-0008-0000-0300-000088010000}"/>
            </a:ext>
          </a:extLst>
        </xdr:cNvPr>
        <xdr:cNvCxnSpPr/>
      </xdr:nvCxnSpPr>
      <xdr:spPr>
        <a:xfrm>
          <a:off x="13512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3" name="公債費負担の状況該当値テキスト">
          <a:extLst>
            <a:ext uri="{FF2B5EF4-FFF2-40B4-BE49-F238E27FC236}">
              <a16:creationId xmlns="" xmlns:a16="http://schemas.microsoft.com/office/drawing/2014/main" id="{00000000-0008-0000-0300-000093010000}"/>
            </a:ext>
          </a:extLst>
        </xdr:cNvPr>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将来負担比率は前年度比△</a:t>
          </a:r>
          <a:r>
            <a:rPr kumimoji="1" lang="en-US" altLang="ja-JP" sz="1000">
              <a:solidFill>
                <a:schemeClr val="dk1"/>
              </a:solidFill>
              <a:effectLst/>
              <a:latin typeface="+mn-ea"/>
              <a:ea typeface="+mn-ea"/>
              <a:cs typeface="+mn-cs"/>
            </a:rPr>
            <a:t>16.2</a:t>
          </a: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減</a:t>
          </a:r>
          <a:r>
            <a:rPr kumimoji="1" lang="ja-JP" altLang="ja-JP" sz="1000">
              <a:solidFill>
                <a:schemeClr val="dk1"/>
              </a:solidFill>
              <a:effectLst/>
              <a:latin typeface="+mn-ea"/>
              <a:ea typeface="+mn-ea"/>
              <a:cs typeface="+mn-cs"/>
            </a:rPr>
            <a:t>の</a:t>
          </a:r>
          <a:r>
            <a:rPr kumimoji="1" lang="en-US" altLang="ja-JP" sz="1000">
              <a:solidFill>
                <a:schemeClr val="dk1"/>
              </a:solidFill>
              <a:effectLst/>
              <a:latin typeface="+mn-ea"/>
              <a:ea typeface="+mn-ea"/>
              <a:cs typeface="+mn-cs"/>
            </a:rPr>
            <a:t>2.0</a:t>
          </a:r>
          <a:r>
            <a:rPr kumimoji="1" lang="ja-JP" altLang="ja-JP" sz="1000">
              <a:solidFill>
                <a:schemeClr val="dk1"/>
              </a:solidFill>
              <a:effectLst/>
              <a:latin typeface="+mn-ea"/>
              <a:ea typeface="+mn-ea"/>
              <a:cs typeface="+mn-cs"/>
            </a:rPr>
            <a:t>％となり、</a:t>
          </a:r>
          <a:r>
            <a:rPr kumimoji="1" lang="ja-JP" altLang="en-US" sz="1000">
              <a:solidFill>
                <a:schemeClr val="dk1"/>
              </a:solidFill>
              <a:effectLst/>
              <a:latin typeface="+mn-ea"/>
              <a:ea typeface="+mn-ea"/>
              <a:cs typeface="+mn-cs"/>
            </a:rPr>
            <a:t>大きく改善した</a:t>
          </a: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令和３年度において、財政調整基金を</a:t>
          </a:r>
          <a:r>
            <a:rPr kumimoji="1" lang="en-US" altLang="ja-JP" sz="1000">
              <a:solidFill>
                <a:schemeClr val="dk1"/>
              </a:solidFill>
              <a:effectLst/>
              <a:latin typeface="+mn-ea"/>
              <a:ea typeface="+mn-ea"/>
              <a:cs typeface="+mn-cs"/>
            </a:rPr>
            <a:t>1,523,182</a:t>
          </a:r>
          <a:r>
            <a:rPr kumimoji="1" lang="ja-JP" altLang="en-US" sz="1000">
              <a:solidFill>
                <a:schemeClr val="dk1"/>
              </a:solidFill>
              <a:effectLst/>
              <a:latin typeface="+mn-ea"/>
              <a:ea typeface="+mn-ea"/>
              <a:cs typeface="+mn-cs"/>
            </a:rPr>
            <a:t>千円、減債基金を</a:t>
          </a:r>
          <a:r>
            <a:rPr kumimoji="1" lang="en-US" altLang="ja-JP" sz="1000">
              <a:solidFill>
                <a:schemeClr val="dk1"/>
              </a:solidFill>
              <a:effectLst/>
              <a:latin typeface="+mn-ea"/>
              <a:ea typeface="+mn-ea"/>
              <a:cs typeface="+mn-cs"/>
            </a:rPr>
            <a:t>321,067</a:t>
          </a:r>
          <a:r>
            <a:rPr kumimoji="1" lang="ja-JP" altLang="en-US" sz="1000">
              <a:solidFill>
                <a:schemeClr val="dk1"/>
              </a:solidFill>
              <a:effectLst/>
              <a:latin typeface="+mn-ea"/>
              <a:ea typeface="+mn-ea"/>
              <a:cs typeface="+mn-cs"/>
            </a:rPr>
            <a:t>千円積み立てたことなどにより、</a:t>
          </a:r>
          <a:r>
            <a:rPr kumimoji="1" lang="ja-JP" altLang="ja-JP" sz="1000">
              <a:solidFill>
                <a:schemeClr val="dk1"/>
              </a:solidFill>
              <a:effectLst/>
              <a:latin typeface="+mn-lt"/>
              <a:ea typeface="+mn-ea"/>
              <a:cs typeface="+mn-cs"/>
            </a:rPr>
            <a:t>充当可能</a:t>
          </a:r>
          <a:r>
            <a:rPr kumimoji="1" lang="ja-JP" altLang="en-US" sz="1000">
              <a:solidFill>
                <a:schemeClr val="dk1"/>
              </a:solidFill>
              <a:effectLst/>
              <a:latin typeface="+mn-lt"/>
              <a:ea typeface="+mn-ea"/>
              <a:cs typeface="+mn-cs"/>
            </a:rPr>
            <a:t>基金</a:t>
          </a:r>
          <a:r>
            <a:rPr kumimoji="1" lang="ja-JP" altLang="ja-JP" sz="1000">
              <a:solidFill>
                <a:schemeClr val="dk1"/>
              </a:solidFill>
              <a:effectLst/>
              <a:latin typeface="+mn-lt"/>
              <a:ea typeface="+mn-ea"/>
              <a:cs typeface="+mn-cs"/>
            </a:rPr>
            <a:t>が</a:t>
          </a:r>
          <a:r>
            <a:rPr kumimoji="1" lang="en-US" altLang="ja-JP" sz="1000">
              <a:solidFill>
                <a:schemeClr val="dk1"/>
              </a:solidFill>
              <a:effectLst/>
              <a:latin typeface="+mn-ea"/>
              <a:ea typeface="+mn-ea"/>
              <a:cs typeface="+mn-cs"/>
            </a:rPr>
            <a:t>2,074,658</a:t>
          </a:r>
          <a:r>
            <a:rPr kumimoji="1" lang="ja-JP" altLang="en-US" sz="1000">
              <a:solidFill>
                <a:schemeClr val="dk1"/>
              </a:solidFill>
              <a:effectLst/>
              <a:latin typeface="+mn-ea"/>
              <a:ea typeface="+mn-ea"/>
              <a:cs typeface="+mn-cs"/>
            </a:rPr>
            <a:t>千円の増となったことが主な改善要因である。</a:t>
          </a:r>
          <a:endParaRPr kumimoji="1" lang="en-US" altLang="ja-JP" sz="1000">
            <a:solidFill>
              <a:schemeClr val="dk1"/>
            </a:solidFill>
            <a:effectLst/>
            <a:latin typeface="+mn-ea"/>
            <a:ea typeface="+mn-ea"/>
            <a:cs typeface="+mn-cs"/>
          </a:endParaRPr>
        </a:p>
        <a:p>
          <a:r>
            <a:rPr kumimoji="1" lang="ja-JP" altLang="ja-JP" sz="1000">
              <a:solidFill>
                <a:schemeClr val="dk1"/>
              </a:solidFill>
              <a:effectLst/>
              <a:latin typeface="+mn-ea"/>
              <a:ea typeface="+mn-ea"/>
              <a:cs typeface="+mn-cs"/>
            </a:rPr>
            <a:t>　後年度において、市庁舎空調等改修工事</a:t>
          </a:r>
          <a:r>
            <a:rPr kumimoji="1" lang="ja-JP" altLang="en-US" sz="1000">
              <a:solidFill>
                <a:schemeClr val="dk1"/>
              </a:solidFill>
              <a:effectLst/>
              <a:latin typeface="+mn-ea"/>
              <a:ea typeface="+mn-ea"/>
              <a:cs typeface="+mn-cs"/>
            </a:rPr>
            <a:t>、小中学校屋内運動場長寿命化整備、橋詰見越線道路整備等</a:t>
          </a:r>
          <a:r>
            <a:rPr kumimoji="1" lang="ja-JP" altLang="ja-JP" sz="1000">
              <a:solidFill>
                <a:schemeClr val="dk1"/>
              </a:solidFill>
              <a:effectLst/>
              <a:latin typeface="+mn-ea"/>
              <a:ea typeface="+mn-ea"/>
              <a:cs typeface="+mn-cs"/>
            </a:rPr>
            <a:t>に係る起債も控えており、</a:t>
          </a:r>
          <a:r>
            <a:rPr kumimoji="1" lang="ja-JP" altLang="en-US" sz="1000">
              <a:solidFill>
                <a:schemeClr val="dk1"/>
              </a:solidFill>
              <a:effectLst/>
              <a:latin typeface="+mn-ea"/>
              <a:ea typeface="+mn-ea"/>
              <a:cs typeface="+mn-cs"/>
            </a:rPr>
            <a:t>分子の</a:t>
          </a:r>
          <a:r>
            <a:rPr kumimoji="1" lang="ja-JP" altLang="ja-JP" sz="1000">
              <a:solidFill>
                <a:schemeClr val="dk1"/>
              </a:solidFill>
              <a:effectLst/>
              <a:latin typeface="+mn-ea"/>
              <a:ea typeface="+mn-ea"/>
              <a:cs typeface="+mn-cs"/>
            </a:rPr>
            <a:t>地方債現在高は増加していくと見込まれる。</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分子は増加が続き、分母</a:t>
          </a:r>
          <a:r>
            <a:rPr kumimoji="1" lang="ja-JP" altLang="en-US" sz="1000">
              <a:solidFill>
                <a:schemeClr val="dk1"/>
              </a:solidFill>
              <a:effectLst/>
              <a:latin typeface="+mn-ea"/>
              <a:ea typeface="+mn-ea"/>
              <a:cs typeface="+mn-cs"/>
            </a:rPr>
            <a:t>の税収、普通交付税</a:t>
          </a:r>
          <a:r>
            <a:rPr kumimoji="1" lang="ja-JP" altLang="ja-JP" sz="1000">
              <a:solidFill>
                <a:schemeClr val="dk1"/>
              </a:solidFill>
              <a:effectLst/>
              <a:latin typeface="+mn-ea"/>
              <a:ea typeface="+mn-ea"/>
              <a:cs typeface="+mn-cs"/>
            </a:rPr>
            <a:t>は</a:t>
          </a:r>
          <a:r>
            <a:rPr kumimoji="1" lang="ja-JP" altLang="en-US" sz="1000">
              <a:solidFill>
                <a:schemeClr val="dk1"/>
              </a:solidFill>
              <a:effectLst/>
              <a:latin typeface="+mn-ea"/>
              <a:ea typeface="+mn-ea"/>
              <a:cs typeface="+mn-cs"/>
            </a:rPr>
            <a:t>大幅な増は見込めないため</a:t>
          </a:r>
          <a:r>
            <a:rPr kumimoji="1" lang="ja-JP" altLang="ja-JP" sz="1000">
              <a:solidFill>
                <a:schemeClr val="dk1"/>
              </a:solidFill>
              <a:effectLst/>
              <a:latin typeface="+mn-ea"/>
              <a:ea typeface="+mn-ea"/>
              <a:cs typeface="+mn-cs"/>
            </a:rPr>
            <a:t>、将来負担比率は悪化することが見込まれる</a:t>
          </a:r>
          <a:r>
            <a:rPr kumimoji="1" lang="ja-JP" altLang="en-US" sz="1000">
              <a:solidFill>
                <a:schemeClr val="dk1"/>
              </a:solidFill>
              <a:effectLst/>
              <a:latin typeface="+mn-ea"/>
              <a:ea typeface="+mn-ea"/>
              <a:cs typeface="+mn-cs"/>
            </a:rPr>
            <a:t>。今後も、</a:t>
          </a:r>
          <a:r>
            <a:rPr kumimoji="1" lang="ja-JP" altLang="ja-JP" sz="1000">
              <a:solidFill>
                <a:schemeClr val="dk1"/>
              </a:solidFill>
              <a:effectLst/>
              <a:latin typeface="+mn-ea"/>
              <a:ea typeface="+mn-ea"/>
              <a:cs typeface="+mn-cs"/>
            </a:rPr>
            <a:t>交付税措置のある地方債</a:t>
          </a:r>
          <a:r>
            <a:rPr kumimoji="1" lang="ja-JP" altLang="en-US" sz="1000">
              <a:solidFill>
                <a:schemeClr val="dk1"/>
              </a:solidFill>
              <a:effectLst/>
              <a:latin typeface="+mn-ea"/>
              <a:ea typeface="+mn-ea"/>
              <a:cs typeface="+mn-cs"/>
            </a:rPr>
            <a:t>を活用する等</a:t>
          </a:r>
          <a:r>
            <a:rPr kumimoji="1" lang="ja-JP" altLang="ja-JP" sz="1000">
              <a:solidFill>
                <a:schemeClr val="dk1"/>
              </a:solidFill>
              <a:effectLst/>
              <a:latin typeface="+mn-ea"/>
              <a:ea typeface="+mn-ea"/>
              <a:cs typeface="+mn-cs"/>
            </a:rPr>
            <a:t>、地方債現在高の抑制に努め、財政の健全化を図っていく。</a:t>
          </a:r>
          <a:endParaRPr lang="ja-JP" altLang="ja-JP" sz="1000">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168628</xdr:rowOff>
    </xdr:from>
    <xdr:to>
      <xdr:col>81</xdr:col>
      <xdr:colOff>44450</xdr:colOff>
      <xdr:row>15</xdr:row>
      <xdr:rowOff>42898</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flipV="1">
          <a:off x="16179800" y="2397478"/>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6" name="将来負担の状況平均値テキスト">
          <a:extLst>
            <a:ext uri="{FF2B5EF4-FFF2-40B4-BE49-F238E27FC236}">
              <a16:creationId xmlns="" xmlns:a16="http://schemas.microsoft.com/office/drawing/2014/main" id="{00000000-0008-0000-0300-0000BE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42898</xdr:rowOff>
    </xdr:from>
    <xdr:to>
      <xdr:col>77</xdr:col>
      <xdr:colOff>44450</xdr:colOff>
      <xdr:row>15</xdr:row>
      <xdr:rowOff>170250</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flipV="1">
          <a:off x="15290800" y="2614648"/>
          <a:ext cx="889000" cy="12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84596</xdr:rowOff>
    </xdr:from>
    <xdr:to>
      <xdr:col>77</xdr:col>
      <xdr:colOff>95250</xdr:colOff>
      <xdr:row>16</xdr:row>
      <xdr:rowOff>14746</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129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170973</xdr:rowOff>
    </xdr:from>
    <xdr:ext cx="7366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798800" y="2742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170250</xdr:rowOff>
    </xdr:from>
    <xdr:to>
      <xdr:col>72</xdr:col>
      <xdr:colOff>203200</xdr:colOff>
      <xdr:row>16</xdr:row>
      <xdr:rowOff>47060</xdr:rowOff>
    </xdr:to>
    <xdr:cxnSp macro="">
      <xdr:nvCxnSpPr>
        <xdr:cNvPr id="451" name="直線コネクタ 450">
          <a:extLst>
            <a:ext uri="{FF2B5EF4-FFF2-40B4-BE49-F238E27FC236}">
              <a16:creationId xmlns="" xmlns:a16="http://schemas.microsoft.com/office/drawing/2014/main" id="{00000000-0008-0000-0300-0000C3010000}"/>
            </a:ext>
          </a:extLst>
        </xdr:cNvPr>
        <xdr:cNvCxnSpPr/>
      </xdr:nvCxnSpPr>
      <xdr:spPr>
        <a:xfrm flipV="1">
          <a:off x="14401800" y="2742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89958</xdr:rowOff>
    </xdr:from>
    <xdr:to>
      <xdr:col>73</xdr:col>
      <xdr:colOff>44450</xdr:colOff>
      <xdr:row>16</xdr:row>
      <xdr:rowOff>20108</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5240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30285</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909800" y="24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47060</xdr:rowOff>
    </xdr:from>
    <xdr:to>
      <xdr:col>68</xdr:col>
      <xdr:colOff>152400</xdr:colOff>
      <xdr:row>16</xdr:row>
      <xdr:rowOff>59125</xdr:rowOff>
    </xdr:to>
    <xdr:cxnSp macro="">
      <xdr:nvCxnSpPr>
        <xdr:cNvPr id="454" name="直線コネクタ 453">
          <a:extLst>
            <a:ext uri="{FF2B5EF4-FFF2-40B4-BE49-F238E27FC236}">
              <a16:creationId xmlns="" xmlns:a16="http://schemas.microsoft.com/office/drawing/2014/main" id="{00000000-0008-0000-0300-0000C6010000}"/>
            </a:ext>
          </a:extLst>
        </xdr:cNvPr>
        <xdr:cNvCxnSpPr/>
      </xdr:nvCxnSpPr>
      <xdr:spPr>
        <a:xfrm flipV="1">
          <a:off x="13512800" y="27902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87277</xdr:rowOff>
    </xdr:from>
    <xdr:to>
      <xdr:col>68</xdr:col>
      <xdr:colOff>203200</xdr:colOff>
      <xdr:row>16</xdr:row>
      <xdr:rowOff>17427</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4351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27604</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4020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167710</xdr:rowOff>
    </xdr:from>
    <xdr:to>
      <xdr:col>64</xdr:col>
      <xdr:colOff>152400</xdr:colOff>
      <xdr:row>16</xdr:row>
      <xdr:rowOff>97860</xdr:rowOff>
    </xdr:to>
    <xdr:sp macro="" textlink="">
      <xdr:nvSpPr>
        <xdr:cNvPr id="457" name="フローチャート: 判断 456">
          <a:extLst>
            <a:ext uri="{FF2B5EF4-FFF2-40B4-BE49-F238E27FC236}">
              <a16:creationId xmlns="" xmlns:a16="http://schemas.microsoft.com/office/drawing/2014/main" id="{00000000-0008-0000-0300-0000C9010000}"/>
            </a:ext>
          </a:extLst>
        </xdr:cNvPr>
        <xdr:cNvSpPr/>
      </xdr:nvSpPr>
      <xdr:spPr>
        <a:xfrm>
          <a:off x="13462000" y="27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108037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3131800" y="25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117828</xdr:rowOff>
    </xdr:from>
    <xdr:to>
      <xdr:col>81</xdr:col>
      <xdr:colOff>95250</xdr:colOff>
      <xdr:row>14</xdr:row>
      <xdr:rowOff>47978</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967200" y="23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39105</xdr:rowOff>
    </xdr:from>
    <xdr:ext cx="762000" cy="259045"/>
    <xdr:sp macro="" textlink="">
      <xdr:nvSpPr>
        <xdr:cNvPr id="465" name="将来負担の状況該当値テキスト">
          <a:extLst>
            <a:ext uri="{FF2B5EF4-FFF2-40B4-BE49-F238E27FC236}">
              <a16:creationId xmlns="" xmlns:a16="http://schemas.microsoft.com/office/drawing/2014/main" id="{00000000-0008-0000-0300-0000D1010000}"/>
            </a:ext>
          </a:extLst>
        </xdr:cNvPr>
        <xdr:cNvSpPr txBox="1"/>
      </xdr:nvSpPr>
      <xdr:spPr>
        <a:xfrm>
          <a:off x="17106900" y="226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163548</xdr:rowOff>
    </xdr:from>
    <xdr:to>
      <xdr:col>77</xdr:col>
      <xdr:colOff>95250</xdr:colOff>
      <xdr:row>15</xdr:row>
      <xdr:rowOff>93698</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6129000" y="25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103875</xdr:rowOff>
    </xdr:from>
    <xdr:ext cx="7366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5798800" y="233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119450</xdr:rowOff>
    </xdr:from>
    <xdr:to>
      <xdr:col>73</xdr:col>
      <xdr:colOff>44450</xdr:colOff>
      <xdr:row>16</xdr:row>
      <xdr:rowOff>49600</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5240000" y="26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34377</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909800" y="27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167710</xdr:rowOff>
    </xdr:from>
    <xdr:to>
      <xdr:col>68</xdr:col>
      <xdr:colOff>203200</xdr:colOff>
      <xdr:row>16</xdr:row>
      <xdr:rowOff>97860</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4351000" y="27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82637</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4020800" y="28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8325</xdr:rowOff>
    </xdr:from>
    <xdr:to>
      <xdr:col>64</xdr:col>
      <xdr:colOff>152400</xdr:colOff>
      <xdr:row>16</xdr:row>
      <xdr:rowOff>109925</xdr:rowOff>
    </xdr:to>
    <xdr:sp macro="" textlink="">
      <xdr:nvSpPr>
        <xdr:cNvPr id="472" name="楕円 471">
          <a:extLst>
            <a:ext uri="{FF2B5EF4-FFF2-40B4-BE49-F238E27FC236}">
              <a16:creationId xmlns="" xmlns:a16="http://schemas.microsoft.com/office/drawing/2014/main" id="{00000000-0008-0000-0300-0000D8010000}"/>
            </a:ext>
          </a:extLst>
        </xdr:cNvPr>
        <xdr:cNvSpPr/>
      </xdr:nvSpPr>
      <xdr:spPr>
        <a:xfrm>
          <a:off x="13462000" y="27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94702</xdr:rowOff>
    </xdr:from>
    <xdr:ext cx="762000" cy="259045"/>
    <xdr:sp macro="" textlink="">
      <xdr:nvSpPr>
        <xdr:cNvPr id="473" name="テキスト ボックス 472">
          <a:extLst>
            <a:ext uri="{FF2B5EF4-FFF2-40B4-BE49-F238E27FC236}">
              <a16:creationId xmlns="" xmlns:a16="http://schemas.microsoft.com/office/drawing/2014/main" id="{00000000-0008-0000-0300-0000D9010000}"/>
            </a:ext>
          </a:extLst>
        </xdr:cNvPr>
        <xdr:cNvSpPr txBox="1"/>
      </xdr:nvSpPr>
      <xdr:spPr>
        <a:xfrm>
          <a:off x="13131800" y="28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38100</xdr:rowOff>
    </xdr:from>
    <xdr:ext cx="9099176" cy="425758"/>
    <xdr:sp macro="" textlink="">
      <xdr:nvSpPr>
        <xdr:cNvPr id="474" name="テキスト ボックス 473">
          <a:extLst>
            <a:ext uri="{FF2B5EF4-FFF2-40B4-BE49-F238E27FC236}">
              <a16:creationId xmlns="" xmlns:a16="http://schemas.microsoft.com/office/drawing/2014/main" id="{36569D7A-F054-4E60-87CC-95C6392ED25E}"/>
            </a:ext>
          </a:extLst>
        </xdr:cNvPr>
        <xdr:cNvSpPr txBox="1"/>
      </xdr:nvSpPr>
      <xdr:spPr>
        <a:xfrm>
          <a:off x="771525" y="44958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60,977
59,244
25.09
25,992,314
24,942,098
1,007,359
14,068,150
17,328,398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人件費に係る経常収支比率は</a:t>
          </a:r>
          <a:r>
            <a:rPr kumimoji="1" lang="ja-JP" altLang="en-US" sz="1000">
              <a:solidFill>
                <a:schemeClr val="dk1"/>
              </a:solidFill>
              <a:effectLst/>
              <a:latin typeface="+mn-ea"/>
              <a:ea typeface="+mn-ea"/>
              <a:cs typeface="+mn-cs"/>
            </a:rPr>
            <a:t>、</a:t>
          </a:r>
          <a:r>
            <a:rPr kumimoji="1" lang="ja-JP" altLang="ja-JP" sz="1000">
              <a:solidFill>
                <a:schemeClr val="dk1"/>
              </a:solidFill>
              <a:effectLst/>
              <a:latin typeface="+mn-ea"/>
              <a:ea typeface="+mn-ea"/>
              <a:cs typeface="+mn-cs"/>
            </a:rPr>
            <a:t>前年度</a:t>
          </a:r>
          <a:r>
            <a:rPr kumimoji="1" lang="ja-JP" altLang="en-US" sz="1000">
              <a:solidFill>
                <a:schemeClr val="dk1"/>
              </a:solidFill>
              <a:effectLst/>
              <a:latin typeface="+mn-ea"/>
              <a:ea typeface="+mn-ea"/>
              <a:cs typeface="+mn-cs"/>
            </a:rPr>
            <a:t>比△</a:t>
          </a:r>
          <a:r>
            <a:rPr kumimoji="1" lang="en-US" altLang="ja-JP" sz="1000">
              <a:solidFill>
                <a:schemeClr val="dk1"/>
              </a:solidFill>
              <a:effectLst/>
              <a:latin typeface="+mn-ea"/>
              <a:ea typeface="+mn-ea"/>
              <a:cs typeface="+mn-cs"/>
            </a:rPr>
            <a:t>1.1</a:t>
          </a: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減の</a:t>
          </a:r>
          <a:r>
            <a:rPr kumimoji="1" lang="en-US" altLang="ja-JP" sz="1000">
              <a:solidFill>
                <a:schemeClr val="dk1"/>
              </a:solidFill>
              <a:effectLst/>
              <a:latin typeface="+mn-ea"/>
              <a:ea typeface="+mn-ea"/>
              <a:cs typeface="+mn-cs"/>
            </a:rPr>
            <a:t>22.7%</a:t>
          </a:r>
          <a:r>
            <a:rPr kumimoji="1" lang="ja-JP" altLang="ja-JP" sz="1000">
              <a:solidFill>
                <a:schemeClr val="dk1"/>
              </a:solidFill>
              <a:effectLst/>
              <a:latin typeface="+mn-ea"/>
              <a:ea typeface="+mn-ea"/>
              <a:cs typeface="+mn-cs"/>
            </a:rPr>
            <a:t>となった。</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人件費</a:t>
          </a:r>
          <a:r>
            <a:rPr kumimoji="1" lang="ja-JP" altLang="en-US" sz="1000">
              <a:solidFill>
                <a:schemeClr val="dk1"/>
              </a:solidFill>
              <a:effectLst/>
              <a:latin typeface="+mn-ea"/>
              <a:ea typeface="+mn-ea"/>
              <a:cs typeface="+mn-cs"/>
            </a:rPr>
            <a:t>（経常経費充当一般財源等）</a:t>
          </a:r>
          <a:r>
            <a:rPr kumimoji="1" lang="ja-JP" altLang="ja-JP" sz="1000">
              <a:solidFill>
                <a:schemeClr val="dk1"/>
              </a:solidFill>
              <a:effectLst/>
              <a:latin typeface="+mn-ea"/>
              <a:ea typeface="+mn-ea"/>
              <a:cs typeface="+mn-cs"/>
            </a:rPr>
            <a:t>については、定年退職に伴う退職手当</a:t>
          </a:r>
          <a:r>
            <a:rPr kumimoji="1" lang="en-US" altLang="ja-JP" sz="1000">
              <a:solidFill>
                <a:schemeClr val="dk1"/>
              </a:solidFill>
              <a:effectLst/>
              <a:latin typeface="+mn-ea"/>
              <a:ea typeface="+mn-ea"/>
              <a:cs typeface="+mn-cs"/>
            </a:rPr>
            <a:t>54,737</a:t>
          </a:r>
          <a:r>
            <a:rPr kumimoji="1" lang="ja-JP" altLang="ja-JP" sz="1000">
              <a:solidFill>
                <a:schemeClr val="dk1"/>
              </a:solidFill>
              <a:effectLst/>
              <a:latin typeface="+mn-ea"/>
              <a:ea typeface="+mn-ea"/>
              <a:cs typeface="+mn-cs"/>
            </a:rPr>
            <a:t>千円、会計年度任用職員の人件費</a:t>
          </a:r>
          <a:r>
            <a:rPr kumimoji="1" lang="en-US" altLang="ja-JP" sz="1000">
              <a:solidFill>
                <a:schemeClr val="dk1"/>
              </a:solidFill>
              <a:effectLst/>
              <a:latin typeface="+mn-ea"/>
              <a:ea typeface="+mn-ea"/>
              <a:cs typeface="+mn-cs"/>
            </a:rPr>
            <a:t>36,651</a:t>
          </a:r>
          <a:r>
            <a:rPr kumimoji="1" lang="ja-JP" altLang="ja-JP" sz="1000">
              <a:solidFill>
                <a:schemeClr val="dk1"/>
              </a:solidFill>
              <a:effectLst/>
              <a:latin typeface="+mn-ea"/>
              <a:ea typeface="+mn-ea"/>
              <a:cs typeface="+mn-cs"/>
            </a:rPr>
            <a:t>千円の増</a:t>
          </a:r>
          <a:r>
            <a:rPr kumimoji="1" lang="ja-JP" altLang="en-US" sz="1000">
              <a:solidFill>
                <a:schemeClr val="dk1"/>
              </a:solidFill>
              <a:effectLst/>
              <a:latin typeface="+mn-ea"/>
              <a:ea typeface="+mn-ea"/>
              <a:cs typeface="+mn-cs"/>
            </a:rPr>
            <a:t>など</a:t>
          </a:r>
          <a:r>
            <a:rPr kumimoji="1" lang="ja-JP" altLang="ja-JP" sz="1000">
              <a:solidFill>
                <a:schemeClr val="dk1"/>
              </a:solidFill>
              <a:effectLst/>
              <a:latin typeface="+mn-ea"/>
              <a:ea typeface="+mn-ea"/>
              <a:cs typeface="+mn-cs"/>
            </a:rPr>
            <a:t>により</a:t>
          </a:r>
          <a:r>
            <a:rPr kumimoji="1" lang="en-US" altLang="ja-JP" sz="1000">
              <a:solidFill>
                <a:schemeClr val="dk1"/>
              </a:solidFill>
              <a:effectLst/>
              <a:latin typeface="+mn-ea"/>
              <a:ea typeface="+mn-ea"/>
              <a:cs typeface="+mn-cs"/>
            </a:rPr>
            <a:t>112,822</a:t>
          </a:r>
          <a:r>
            <a:rPr kumimoji="1" lang="ja-JP" altLang="ja-JP" sz="1000">
              <a:solidFill>
                <a:schemeClr val="dk1"/>
              </a:solidFill>
              <a:effectLst/>
              <a:latin typeface="+mn-ea"/>
              <a:ea typeface="+mn-ea"/>
              <a:cs typeface="+mn-cs"/>
            </a:rPr>
            <a:t>千円の増</a:t>
          </a:r>
          <a:r>
            <a:rPr kumimoji="1" lang="ja-JP" altLang="en-US" sz="1000">
              <a:solidFill>
                <a:schemeClr val="dk1"/>
              </a:solidFill>
              <a:effectLst/>
              <a:latin typeface="+mn-ea"/>
              <a:ea typeface="+mn-ea"/>
              <a:cs typeface="+mn-cs"/>
            </a:rPr>
            <a:t>となっているが、分母の</a:t>
          </a:r>
          <a:r>
            <a:rPr kumimoji="1" lang="ja-JP" altLang="ja-JP" sz="1000">
              <a:solidFill>
                <a:schemeClr val="dk1"/>
              </a:solidFill>
              <a:effectLst/>
              <a:latin typeface="+mn-ea"/>
              <a:ea typeface="+mn-ea"/>
              <a:cs typeface="+mn-cs"/>
            </a:rPr>
            <a:t>経常一般財源等</a:t>
          </a:r>
          <a:r>
            <a:rPr kumimoji="1" lang="ja-JP" altLang="en-US" sz="1000">
              <a:solidFill>
                <a:schemeClr val="dk1"/>
              </a:solidFill>
              <a:effectLst/>
              <a:latin typeface="+mn-ea"/>
              <a:ea typeface="+mn-ea"/>
              <a:cs typeface="+mn-cs"/>
            </a:rPr>
            <a:t>（臨時財政対策債含む）が</a:t>
          </a:r>
          <a:r>
            <a:rPr kumimoji="1" lang="en-US" altLang="ja-JP" sz="1000">
              <a:solidFill>
                <a:schemeClr val="dk1"/>
              </a:solidFill>
              <a:effectLst/>
              <a:latin typeface="+mn-ea"/>
              <a:ea typeface="+mn-ea"/>
              <a:cs typeface="+mn-cs"/>
            </a:rPr>
            <a:t>1,150,962</a:t>
          </a:r>
          <a:r>
            <a:rPr kumimoji="1" lang="ja-JP" altLang="en-US" sz="1000">
              <a:solidFill>
                <a:schemeClr val="dk1"/>
              </a:solidFill>
              <a:effectLst/>
              <a:latin typeface="+mn-ea"/>
              <a:ea typeface="+mn-ea"/>
              <a:cs typeface="+mn-cs"/>
            </a:rPr>
            <a:t>千円増と大きく増となっているため、</a:t>
          </a:r>
          <a:r>
            <a:rPr kumimoji="1" lang="ja-JP" altLang="ja-JP" sz="1000">
              <a:solidFill>
                <a:schemeClr val="dk1"/>
              </a:solidFill>
              <a:effectLst/>
              <a:latin typeface="+mn-lt"/>
              <a:ea typeface="+mn-ea"/>
              <a:cs typeface="+mn-cs"/>
            </a:rPr>
            <a:t>人件費に係る経常収支比率は</a:t>
          </a:r>
          <a:r>
            <a:rPr kumimoji="1" lang="ja-JP" altLang="en-US" sz="1000">
              <a:solidFill>
                <a:schemeClr val="dk1"/>
              </a:solidFill>
              <a:effectLst/>
              <a:latin typeface="+mn-lt"/>
              <a:ea typeface="+mn-ea"/>
              <a:cs typeface="+mn-cs"/>
            </a:rPr>
            <a:t>減となっている。</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　今後も、</a:t>
          </a:r>
          <a:r>
            <a:rPr kumimoji="1" lang="ja-JP" altLang="ja-JP" sz="1000">
              <a:solidFill>
                <a:schemeClr val="dk1"/>
              </a:solidFill>
              <a:effectLst/>
              <a:latin typeface="+mn-ea"/>
              <a:ea typeface="+mn-ea"/>
              <a:cs typeface="+mn-cs"/>
            </a:rPr>
            <a:t>定員適正化計画に基づき、経常収支比率（人件費）の抑制に努める。</a:t>
          </a:r>
          <a:endParaRPr lang="ja-JP" altLang="ja-JP" sz="1000">
            <a:effectLst/>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149860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2382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149860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6230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37</xdr:row>
      <xdr:rowOff>8890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flipV="1">
          <a:off x="2209800" y="62306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62230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635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物件費に係る経常収支比率は</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前年度比△</a:t>
          </a:r>
          <a:r>
            <a:rPr kumimoji="1" lang="en-US" altLang="ja-JP" sz="1100">
              <a:solidFill>
                <a:schemeClr val="dk1"/>
              </a:solidFill>
              <a:effectLst/>
              <a:latin typeface="+mn-ea"/>
              <a:ea typeface="+mn-ea"/>
              <a:cs typeface="+mn-cs"/>
            </a:rPr>
            <a:t>1.6</a:t>
          </a:r>
          <a:r>
            <a:rPr kumimoji="1" lang="ja-JP" altLang="ja-JP" sz="1100">
              <a:solidFill>
                <a:schemeClr val="dk1"/>
              </a:solidFill>
              <a:effectLst/>
              <a:latin typeface="+mn-ea"/>
              <a:ea typeface="+mn-ea"/>
              <a:cs typeface="+mn-cs"/>
            </a:rPr>
            <a:t>％減の</a:t>
          </a:r>
          <a:r>
            <a:rPr kumimoji="1" lang="en-US" altLang="ja-JP" sz="1100">
              <a:solidFill>
                <a:schemeClr val="dk1"/>
              </a:solidFill>
              <a:effectLst/>
              <a:latin typeface="+mn-ea"/>
              <a:ea typeface="+mn-ea"/>
              <a:cs typeface="+mn-cs"/>
            </a:rPr>
            <a:t>15.0%</a:t>
          </a:r>
          <a:r>
            <a:rPr kumimoji="1" lang="ja-JP" altLang="ja-JP" sz="1100">
              <a:solidFill>
                <a:schemeClr val="dk1"/>
              </a:solidFill>
              <a:effectLst/>
              <a:latin typeface="+mn-ea"/>
              <a:ea typeface="+mn-ea"/>
              <a:cs typeface="+mn-cs"/>
            </a:rPr>
            <a:t>となった。</a:t>
          </a:r>
          <a:endParaRPr lang="ja-JP" altLang="ja-JP" sz="1100">
            <a:effectLst/>
            <a:latin typeface="+mn-ea"/>
            <a:ea typeface="+mn-ea"/>
          </a:endParaRPr>
        </a:p>
        <a:p>
          <a:r>
            <a:rPr lang="ja-JP" altLang="en-US" sz="1100">
              <a:effectLst/>
              <a:latin typeface="+mn-ea"/>
              <a:ea typeface="+mn-ea"/>
            </a:rPr>
            <a:t>　</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（経常経費充当一般財源等）については</a:t>
          </a:r>
          <a:r>
            <a:rPr kumimoji="1" lang="ja-JP" altLang="en-US" sz="1100">
              <a:solidFill>
                <a:schemeClr val="dk1"/>
              </a:solidFill>
              <a:effectLst/>
              <a:latin typeface="+mn-lt"/>
              <a:ea typeface="+mn-ea"/>
              <a:cs typeface="+mn-cs"/>
            </a:rPr>
            <a:t>、</a:t>
          </a:r>
          <a:r>
            <a:rPr lang="ja-JP" altLang="en-US" sz="1100">
              <a:effectLst/>
              <a:latin typeface="+mn-ea"/>
              <a:ea typeface="+mn-ea"/>
            </a:rPr>
            <a:t>ふるさと納税関連情報管理委託料△</a:t>
          </a:r>
          <a:r>
            <a:rPr lang="en-US" altLang="ja-JP" sz="1100">
              <a:effectLst/>
              <a:latin typeface="+mn-ea"/>
              <a:ea typeface="+mn-ea"/>
            </a:rPr>
            <a:t>43,867</a:t>
          </a:r>
          <a:r>
            <a:rPr lang="ja-JP" altLang="en-US" sz="1100">
              <a:effectLst/>
              <a:latin typeface="+mn-ea"/>
              <a:ea typeface="+mn-ea"/>
            </a:rPr>
            <a:t>千円の減などにより△</a:t>
          </a:r>
          <a:r>
            <a:rPr lang="en-US" altLang="ja-JP" sz="1100">
              <a:effectLst/>
              <a:latin typeface="+mn-ea"/>
              <a:ea typeface="+mn-ea"/>
            </a:rPr>
            <a:t>48,153</a:t>
          </a:r>
          <a:r>
            <a:rPr lang="ja-JP" altLang="en-US" sz="1100">
              <a:effectLst/>
              <a:latin typeface="+mn-ea"/>
              <a:ea typeface="+mn-ea"/>
            </a:rPr>
            <a:t>千円の減となっている。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今後も、</a:t>
          </a:r>
          <a:r>
            <a:rPr kumimoji="1" lang="ja-JP" altLang="ja-JP" sz="1100">
              <a:solidFill>
                <a:schemeClr val="dk1"/>
              </a:solidFill>
              <a:effectLst/>
              <a:latin typeface="+mn-ea"/>
              <a:ea typeface="+mn-ea"/>
              <a:cs typeface="+mn-cs"/>
            </a:rPr>
            <a:t>効率的に事務事業を執行し、経費の節減に努める。</a:t>
          </a:r>
          <a:endParaRPr lang="ja-JP" altLang="ja-JP" sz="1100">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17</xdr:row>
      <xdr:rowOff>80736</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flipV="1">
          <a:off x="15671800" y="2821214"/>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80736</xdr:rowOff>
    </xdr:from>
    <xdr:to>
      <xdr:col>78</xdr:col>
      <xdr:colOff>69850</xdr:colOff>
      <xdr:row>17</xdr:row>
      <xdr:rowOff>80736</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4782800" y="2995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17</xdr:row>
      <xdr:rowOff>102507</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flipV="1">
          <a:off x="13893800" y="2995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102507</xdr:rowOff>
    </xdr:to>
    <xdr:cxnSp macro="">
      <xdr:nvCxnSpPr>
        <xdr:cNvPr id="138" name="直線コネクタ 137">
          <a:extLst>
            <a:ext uri="{FF2B5EF4-FFF2-40B4-BE49-F238E27FC236}">
              <a16:creationId xmlns="" xmlns:a16="http://schemas.microsoft.com/office/drawing/2014/main" id="{00000000-0008-0000-0400-00008A000000}"/>
            </a:ext>
          </a:extLst>
        </xdr:cNvPr>
        <xdr:cNvCxnSpPr/>
      </xdr:nvCxnSpPr>
      <xdr:spPr>
        <a:xfrm>
          <a:off x="13004800" y="2919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168729</xdr:rowOff>
    </xdr:from>
    <xdr:to>
      <xdr:col>69</xdr:col>
      <xdr:colOff>142875</xdr:colOff>
      <xdr:row>17</xdr:row>
      <xdr:rowOff>98879</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3843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109056</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512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2954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49" name="物件費該当値テキスト">
          <a:extLst>
            <a:ext uri="{FF2B5EF4-FFF2-40B4-BE49-F238E27FC236}">
              <a16:creationId xmlns="" xmlns:a16="http://schemas.microsoft.com/office/drawing/2014/main" id="{00000000-0008-0000-0400-000095000000}"/>
            </a:ext>
          </a:extLst>
        </xdr:cNvPr>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29936</xdr:rowOff>
    </xdr:from>
    <xdr:to>
      <xdr:col>74</xdr:col>
      <xdr:colOff>31750</xdr:colOff>
      <xdr:row>17</xdr:row>
      <xdr:rowOff>131536</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141713</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4401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扶助費に係る経常収支比率は</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前年度比△</a:t>
          </a:r>
          <a:r>
            <a:rPr kumimoji="1" lang="en-US" altLang="ja-JP" sz="1100">
              <a:solidFill>
                <a:schemeClr val="dk1"/>
              </a:solidFill>
              <a:effectLst/>
              <a:latin typeface="+mn-ea"/>
              <a:ea typeface="+mn-ea"/>
              <a:cs typeface="+mn-cs"/>
            </a:rPr>
            <a:t>0.5</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減の</a:t>
          </a:r>
          <a:r>
            <a:rPr kumimoji="1" lang="en-US" altLang="ja-JP" sz="1100">
              <a:solidFill>
                <a:schemeClr val="dk1"/>
              </a:solidFill>
              <a:effectLst/>
              <a:latin typeface="+mn-ea"/>
              <a:ea typeface="+mn-ea"/>
              <a:cs typeface="+mn-cs"/>
            </a:rPr>
            <a:t>12.5</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となった。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扶助費</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経常経費充当一般財源等</a:t>
          </a:r>
          <a:r>
            <a:rPr kumimoji="1" lang="ja-JP" altLang="en-US" sz="1100">
              <a:solidFill>
                <a:schemeClr val="dk1"/>
              </a:solidFill>
              <a:effectLst/>
              <a:latin typeface="+mn-ea"/>
              <a:ea typeface="+mn-ea"/>
              <a:cs typeface="+mn-cs"/>
            </a:rPr>
            <a:t>）については</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自立支援給付費</a:t>
          </a:r>
          <a:r>
            <a:rPr kumimoji="1" lang="en-US" altLang="ja-JP" sz="1100">
              <a:solidFill>
                <a:schemeClr val="dk1"/>
              </a:solidFill>
              <a:effectLst/>
              <a:latin typeface="+mn-ea"/>
              <a:ea typeface="+mn-ea"/>
              <a:cs typeface="+mn-cs"/>
            </a:rPr>
            <a:t>26,048</a:t>
          </a:r>
          <a:r>
            <a:rPr kumimoji="1" lang="ja-JP" altLang="en-US" sz="1100">
              <a:solidFill>
                <a:schemeClr val="dk1"/>
              </a:solidFill>
              <a:effectLst/>
              <a:latin typeface="+mn-ea"/>
              <a:ea typeface="+mn-ea"/>
              <a:cs typeface="+mn-cs"/>
            </a:rPr>
            <a:t>千円、施設型等給付費</a:t>
          </a:r>
          <a:r>
            <a:rPr kumimoji="1" lang="en-US" altLang="ja-JP" sz="1100">
              <a:solidFill>
                <a:schemeClr val="dk1"/>
              </a:solidFill>
              <a:effectLst/>
              <a:latin typeface="+mn-ea"/>
              <a:ea typeface="+mn-ea"/>
              <a:cs typeface="+mn-cs"/>
            </a:rPr>
            <a:t>20,396</a:t>
          </a:r>
          <a:r>
            <a:rPr kumimoji="1" lang="ja-JP" altLang="en-US" sz="1100">
              <a:solidFill>
                <a:schemeClr val="dk1"/>
              </a:solidFill>
              <a:effectLst/>
              <a:latin typeface="+mn-ea"/>
              <a:ea typeface="+mn-ea"/>
              <a:cs typeface="+mn-cs"/>
            </a:rPr>
            <a:t>千円、子育て支援施設等利用給付費</a:t>
          </a:r>
          <a:r>
            <a:rPr kumimoji="1" lang="en-US" altLang="ja-JP" sz="1100">
              <a:solidFill>
                <a:schemeClr val="dk1"/>
              </a:solidFill>
              <a:effectLst/>
              <a:latin typeface="+mn-ea"/>
              <a:ea typeface="+mn-ea"/>
              <a:cs typeface="+mn-cs"/>
            </a:rPr>
            <a:t>32,329</a:t>
          </a:r>
          <a:r>
            <a:rPr kumimoji="1" lang="ja-JP" altLang="en-US" sz="1100">
              <a:solidFill>
                <a:schemeClr val="dk1"/>
              </a:solidFill>
              <a:effectLst/>
              <a:latin typeface="+mn-ea"/>
              <a:ea typeface="+mn-ea"/>
              <a:cs typeface="+mn-cs"/>
            </a:rPr>
            <a:t>千円の増などにより</a:t>
          </a:r>
          <a:r>
            <a:rPr kumimoji="1" lang="en-US" altLang="ja-JP" sz="1100">
              <a:solidFill>
                <a:schemeClr val="dk1"/>
              </a:solidFill>
              <a:effectLst/>
              <a:latin typeface="+mn-ea"/>
              <a:ea typeface="+mn-ea"/>
              <a:cs typeface="+mn-cs"/>
            </a:rPr>
            <a:t>78,499</a:t>
          </a:r>
          <a:r>
            <a:rPr kumimoji="1" lang="ja-JP" altLang="en-US" sz="1100">
              <a:solidFill>
                <a:schemeClr val="dk1"/>
              </a:solidFill>
              <a:effectLst/>
              <a:latin typeface="+mn-ea"/>
              <a:ea typeface="+mn-ea"/>
              <a:cs typeface="+mn-cs"/>
            </a:rPr>
            <a:t>千円の増</a:t>
          </a:r>
          <a:r>
            <a:rPr kumimoji="1" lang="ja-JP" altLang="ja-JP" sz="1100">
              <a:solidFill>
                <a:schemeClr val="dk1"/>
              </a:solidFill>
              <a:effectLst/>
              <a:latin typeface="+mn-ea"/>
              <a:ea typeface="+mn-ea"/>
              <a:cs typeface="+mn-cs"/>
            </a:rPr>
            <a:t>と</a:t>
          </a:r>
          <a:r>
            <a:rPr kumimoji="1" lang="ja-JP" altLang="en-US" sz="1100">
              <a:solidFill>
                <a:schemeClr val="dk1"/>
              </a:solidFill>
              <a:effectLst/>
              <a:latin typeface="+mn-ea"/>
              <a:ea typeface="+mn-ea"/>
              <a:cs typeface="+mn-cs"/>
            </a:rPr>
            <a:t>なっているが、</a:t>
          </a:r>
          <a:r>
            <a:rPr kumimoji="1" lang="ja-JP" altLang="ja-JP" sz="1100">
              <a:solidFill>
                <a:schemeClr val="dk1"/>
              </a:solidFill>
              <a:effectLst/>
              <a:latin typeface="+mn-ea"/>
              <a:ea typeface="+mn-ea"/>
              <a:cs typeface="+mn-cs"/>
            </a:rPr>
            <a:t>分母の経常一般財源等（臨時財政対策債含む）が</a:t>
          </a:r>
          <a:r>
            <a:rPr kumimoji="1" lang="en-US" altLang="ja-JP" sz="1100">
              <a:solidFill>
                <a:schemeClr val="dk1"/>
              </a:solidFill>
              <a:effectLst/>
              <a:latin typeface="+mn-ea"/>
              <a:ea typeface="+mn-ea"/>
              <a:cs typeface="+mn-cs"/>
            </a:rPr>
            <a:t>1,150,962</a:t>
          </a:r>
          <a:r>
            <a:rPr kumimoji="1" lang="ja-JP" altLang="ja-JP" sz="1100">
              <a:solidFill>
                <a:schemeClr val="dk1"/>
              </a:solidFill>
              <a:effectLst/>
              <a:latin typeface="+mn-ea"/>
              <a:ea typeface="+mn-ea"/>
              <a:cs typeface="+mn-cs"/>
            </a:rPr>
            <a:t>千円増と大きく増となっているため、</a:t>
          </a:r>
          <a:r>
            <a:rPr kumimoji="1" lang="ja-JP" altLang="en-US" sz="1100">
              <a:solidFill>
                <a:schemeClr val="dk1"/>
              </a:solidFill>
              <a:effectLst/>
              <a:latin typeface="+mn-ea"/>
              <a:ea typeface="+mn-ea"/>
              <a:cs typeface="+mn-cs"/>
            </a:rPr>
            <a:t>扶助費</a:t>
          </a:r>
          <a:r>
            <a:rPr kumimoji="1" lang="ja-JP" altLang="ja-JP" sz="1100">
              <a:solidFill>
                <a:schemeClr val="dk1"/>
              </a:solidFill>
              <a:effectLst/>
              <a:latin typeface="+mn-ea"/>
              <a:ea typeface="+mn-ea"/>
              <a:cs typeface="+mn-cs"/>
            </a:rPr>
            <a:t>に係る経常収支比率は減となっている</a:t>
          </a:r>
          <a:r>
            <a:rPr kumimoji="1" lang="ja-JP" altLang="en-US"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132443</xdr:rowOff>
    </xdr:from>
    <xdr:to>
      <xdr:col>24</xdr:col>
      <xdr:colOff>25400</xdr:colOff>
      <xdr:row>57</xdr:row>
      <xdr:rowOff>15422</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flipV="1">
          <a:off x="3987800" y="97336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15422</xdr:rowOff>
    </xdr:from>
    <xdr:to>
      <xdr:col>19</xdr:col>
      <xdr:colOff>187325</xdr:colOff>
      <xdr:row>57</xdr:row>
      <xdr:rowOff>80735</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flipV="1">
          <a:off x="3098800" y="9788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80735</xdr:rowOff>
    </xdr:to>
    <xdr:cxnSp macro="">
      <xdr:nvCxnSpPr>
        <xdr:cNvPr id="198" name="直線コネクタ 197">
          <a:extLst>
            <a:ext uri="{FF2B5EF4-FFF2-40B4-BE49-F238E27FC236}">
              <a16:creationId xmlns="" xmlns:a16="http://schemas.microsoft.com/office/drawing/2014/main" id="{00000000-0008-0000-0400-0000C6000000}"/>
            </a:ext>
          </a:extLst>
        </xdr:cNvPr>
        <xdr:cNvCxnSpPr/>
      </xdr:nvCxnSpPr>
      <xdr:spPr>
        <a:xfrm>
          <a:off x="2209800" y="97336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132443</xdr:rowOff>
    </xdr:to>
    <xdr:cxnSp macro="">
      <xdr:nvCxnSpPr>
        <xdr:cNvPr id="201" name="直線コネクタ 200">
          <a:extLst>
            <a:ext uri="{FF2B5EF4-FFF2-40B4-BE49-F238E27FC236}">
              <a16:creationId xmlns="" xmlns:a16="http://schemas.microsoft.com/office/drawing/2014/main" id="{00000000-0008-0000-0400-0000C9000000}"/>
            </a:ext>
          </a:extLst>
        </xdr:cNvPr>
        <xdr:cNvCxnSpPr/>
      </xdr:nvCxnSpPr>
      <xdr:spPr>
        <a:xfrm>
          <a:off x="1320800" y="9690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04" name="フローチャート: 判断 203">
          <a:extLst>
            <a:ext uri="{FF2B5EF4-FFF2-40B4-BE49-F238E27FC236}">
              <a16:creationId xmlns="" xmlns:a16="http://schemas.microsoft.com/office/drawing/2014/main" id="{00000000-0008-0000-0400-0000CC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53720</xdr:rowOff>
    </xdr:from>
    <xdr:ext cx="762000" cy="259045"/>
    <xdr:sp macro="" textlink="">
      <xdr:nvSpPr>
        <xdr:cNvPr id="212" name="扶助費該当値テキスト">
          <a:extLst>
            <a:ext uri="{FF2B5EF4-FFF2-40B4-BE49-F238E27FC236}">
              <a16:creationId xmlns="" xmlns:a16="http://schemas.microsoft.com/office/drawing/2014/main" id="{00000000-0008-0000-0400-0000D4000000}"/>
            </a:ext>
          </a:extLst>
        </xdr:cNvPr>
        <xdr:cNvSpPr txBox="1"/>
      </xdr:nvSpPr>
      <xdr:spPr>
        <a:xfrm>
          <a:off x="4914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136072</xdr:rowOff>
    </xdr:from>
    <xdr:to>
      <xdr:col>20</xdr:col>
      <xdr:colOff>38100</xdr:colOff>
      <xdr:row>57</xdr:row>
      <xdr:rowOff>66222</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50999</xdr:rowOff>
    </xdr:from>
    <xdr:ext cx="7366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29935</xdr:rowOff>
    </xdr:from>
    <xdr:to>
      <xdr:col>15</xdr:col>
      <xdr:colOff>149225</xdr:colOff>
      <xdr:row>57</xdr:row>
      <xdr:rowOff>131535</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116312</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2717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9" name="楕円 218">
          <a:extLst>
            <a:ext uri="{FF2B5EF4-FFF2-40B4-BE49-F238E27FC236}">
              <a16:creationId xmlns="" xmlns:a16="http://schemas.microsoft.com/office/drawing/2014/main" id="{00000000-0008-0000-0400-0000DB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その他経費に係る経常収支比率は</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前年度比</a:t>
          </a:r>
          <a:r>
            <a:rPr kumimoji="1" lang="en-US" altLang="ja-JP" sz="1100">
              <a:solidFill>
                <a:schemeClr val="dk1"/>
              </a:solidFill>
              <a:effectLst/>
              <a:latin typeface="+mn-ea"/>
              <a:ea typeface="+mn-ea"/>
              <a:cs typeface="+mn-cs"/>
            </a:rPr>
            <a:t>3.3</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の</a:t>
          </a:r>
          <a:r>
            <a:rPr kumimoji="1" lang="en-US" altLang="ja-JP" sz="1100">
              <a:solidFill>
                <a:schemeClr val="dk1"/>
              </a:solidFill>
              <a:effectLst/>
              <a:latin typeface="+mn-ea"/>
              <a:ea typeface="+mn-ea"/>
              <a:cs typeface="+mn-cs"/>
            </a:rPr>
            <a:t>10.4%</a:t>
          </a:r>
          <a:r>
            <a:rPr kumimoji="1" lang="ja-JP" altLang="ja-JP" sz="1100">
              <a:solidFill>
                <a:schemeClr val="dk1"/>
              </a:solidFill>
              <a:effectLst/>
              <a:latin typeface="+mn-ea"/>
              <a:ea typeface="+mn-ea"/>
              <a:cs typeface="+mn-cs"/>
            </a:rPr>
            <a:t>となった。</a:t>
          </a:r>
          <a:endParaRPr kumimoji="1" lang="en-US" altLang="ja-JP" sz="1100">
            <a:solidFill>
              <a:schemeClr val="dk1"/>
            </a:solidFill>
            <a:effectLst/>
            <a:latin typeface="+mn-ea"/>
            <a:ea typeface="+mn-ea"/>
            <a:cs typeface="+mn-cs"/>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公共施設の老朽化に伴い施設修繕費の増や、少子高齢化に伴い国民健康保険特別会計、介護保険特別会計及び後期高齢者医療特別会計に係る繰出金の増額が見込まれるため、施設については公共施設等総合管理計画に基づく適正管理に努め、繰出金については特別会計の経営改善を徹底するなど削減に努めていく。</a:t>
          </a:r>
          <a:endParaRPr lang="ja-JP" altLang="ja-JP" sz="1400">
            <a:effectLst/>
            <a:latin typeface="+mn-ea"/>
            <a:ea typeface="+mn-ea"/>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58965</xdr:rowOff>
    </xdr:from>
    <xdr:to>
      <xdr:col>82</xdr:col>
      <xdr:colOff>107950</xdr:colOff>
      <xdr:row>55</xdr:row>
      <xdr:rowOff>75293</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a:off x="15671800" y="9145815"/>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58965</xdr:rowOff>
    </xdr:from>
    <xdr:to>
      <xdr:col>78</xdr:col>
      <xdr:colOff>69850</xdr:colOff>
      <xdr:row>53</xdr:row>
      <xdr:rowOff>69850</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flipV="1">
          <a:off x="14782800" y="9145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113592</xdr:rowOff>
    </xdr:from>
    <xdr:ext cx="7366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53</xdr:row>
      <xdr:rowOff>102507</xdr:rowOff>
    </xdr:to>
    <xdr:cxnSp macro="">
      <xdr:nvCxnSpPr>
        <xdr:cNvPr id="261" name="直線コネクタ 260">
          <a:extLst>
            <a:ext uri="{FF2B5EF4-FFF2-40B4-BE49-F238E27FC236}">
              <a16:creationId xmlns="" xmlns:a16="http://schemas.microsoft.com/office/drawing/2014/main" id="{00000000-0008-0000-0400-000005010000}"/>
            </a:ext>
          </a:extLst>
        </xdr:cNvPr>
        <xdr:cNvCxnSpPr/>
      </xdr:nvCxnSpPr>
      <xdr:spPr>
        <a:xfrm flipV="1">
          <a:off x="13893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62" name="フローチャート: 判断 261">
          <a:extLst>
            <a:ext uri="{FF2B5EF4-FFF2-40B4-BE49-F238E27FC236}">
              <a16:creationId xmlns="" xmlns:a16="http://schemas.microsoft.com/office/drawing/2014/main" id="{00000000-0008-0000-0400-000006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91622</xdr:rowOff>
    </xdr:from>
    <xdr:to>
      <xdr:col>69</xdr:col>
      <xdr:colOff>92075</xdr:colOff>
      <xdr:row>53</xdr:row>
      <xdr:rowOff>102507</xdr:rowOff>
    </xdr:to>
    <xdr:cxnSp macro="">
      <xdr:nvCxnSpPr>
        <xdr:cNvPr id="264" name="直線コネクタ 263">
          <a:extLst>
            <a:ext uri="{FF2B5EF4-FFF2-40B4-BE49-F238E27FC236}">
              <a16:creationId xmlns="" xmlns:a16="http://schemas.microsoft.com/office/drawing/2014/main" id="{00000000-0008-0000-0400-000008010000}"/>
            </a:ext>
          </a:extLst>
        </xdr:cNvPr>
        <xdr:cNvCxnSpPr/>
      </xdr:nvCxnSpPr>
      <xdr:spPr>
        <a:xfrm>
          <a:off x="13004800" y="9178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7" name="フローチャート: 判断 266">
          <a:extLst>
            <a:ext uri="{FF2B5EF4-FFF2-40B4-BE49-F238E27FC236}">
              <a16:creationId xmlns="" xmlns:a16="http://schemas.microsoft.com/office/drawing/2014/main" id="{00000000-0008-0000-0400-00000B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24493</xdr:rowOff>
    </xdr:from>
    <xdr:to>
      <xdr:col>82</xdr:col>
      <xdr:colOff>158750</xdr:colOff>
      <xdr:row>55</xdr:row>
      <xdr:rowOff>126093</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6459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41020</xdr:rowOff>
    </xdr:from>
    <xdr:ext cx="762000" cy="259045"/>
    <xdr:sp macro="" textlink="">
      <xdr:nvSpPr>
        <xdr:cNvPr id="275" name="その他該当値テキスト">
          <a:extLst>
            <a:ext uri="{FF2B5EF4-FFF2-40B4-BE49-F238E27FC236}">
              <a16:creationId xmlns="" xmlns:a16="http://schemas.microsoft.com/office/drawing/2014/main" id="{00000000-0008-0000-0400-000013010000}"/>
            </a:ext>
          </a:extLst>
        </xdr:cNvPr>
        <xdr:cNvSpPr txBox="1"/>
      </xdr:nvSpPr>
      <xdr:spPr>
        <a:xfrm>
          <a:off x="16598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8165</xdr:rowOff>
    </xdr:from>
    <xdr:to>
      <xdr:col>78</xdr:col>
      <xdr:colOff>120650</xdr:colOff>
      <xdr:row>53</xdr:row>
      <xdr:rowOff>109765</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5621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119942</xdr:rowOff>
    </xdr:from>
    <xdr:ext cx="7366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5290800" y="886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51707</xdr:rowOff>
    </xdr:from>
    <xdr:to>
      <xdr:col>69</xdr:col>
      <xdr:colOff>142875</xdr:colOff>
      <xdr:row>53</xdr:row>
      <xdr:rowOff>153307</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3843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163484</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3512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40822</xdr:rowOff>
    </xdr:from>
    <xdr:to>
      <xdr:col>65</xdr:col>
      <xdr:colOff>53975</xdr:colOff>
      <xdr:row>53</xdr:row>
      <xdr:rowOff>142422</xdr:rowOff>
    </xdr:to>
    <xdr:sp macro="" textlink="">
      <xdr:nvSpPr>
        <xdr:cNvPr id="282" name="楕円 281">
          <a:extLst>
            <a:ext uri="{FF2B5EF4-FFF2-40B4-BE49-F238E27FC236}">
              <a16:creationId xmlns="" xmlns:a16="http://schemas.microsoft.com/office/drawing/2014/main" id="{00000000-0008-0000-0400-00001A010000}"/>
            </a:ext>
          </a:extLst>
        </xdr:cNvPr>
        <xdr:cNvSpPr/>
      </xdr:nvSpPr>
      <xdr:spPr>
        <a:xfrm>
          <a:off x="12954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152599</xdr:rowOff>
    </xdr:from>
    <xdr:ext cx="762000" cy="259045"/>
    <xdr:sp macro="" textlink="">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2623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補助費等の経常収支比率は</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前年度比△</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％減の</a:t>
          </a:r>
          <a:r>
            <a:rPr kumimoji="1" lang="en-US" altLang="ja-JP" sz="1100">
              <a:solidFill>
                <a:schemeClr val="dk1"/>
              </a:solidFill>
              <a:effectLst/>
              <a:latin typeface="+mn-ea"/>
              <a:ea typeface="+mn-ea"/>
              <a:cs typeface="+mn-cs"/>
            </a:rPr>
            <a:t>16.1%</a:t>
          </a:r>
          <a:r>
            <a:rPr kumimoji="1" lang="ja-JP" altLang="ja-JP" sz="1100">
              <a:solidFill>
                <a:schemeClr val="dk1"/>
              </a:solidFill>
              <a:effectLst/>
              <a:latin typeface="+mn-ea"/>
              <a:ea typeface="+mn-ea"/>
              <a:cs typeface="+mn-cs"/>
            </a:rPr>
            <a:t>となった。</a:t>
          </a:r>
          <a:endParaRPr lang="ja-JP" altLang="ja-JP">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補助費等</a:t>
          </a:r>
          <a:r>
            <a:rPr kumimoji="1" lang="ja-JP" altLang="ja-JP" sz="1100">
              <a:solidFill>
                <a:schemeClr val="dk1"/>
              </a:solidFill>
              <a:effectLst/>
              <a:latin typeface="+mn-ea"/>
              <a:ea typeface="+mn-ea"/>
              <a:cs typeface="+mn-cs"/>
            </a:rPr>
            <a:t>（経常経費充当一般財源等）については、</a:t>
          </a:r>
          <a:r>
            <a:rPr lang="ja-JP" altLang="en-US" sz="1100">
              <a:solidFill>
                <a:schemeClr val="dk1"/>
              </a:solidFill>
              <a:effectLst/>
              <a:latin typeface="+mn-ea"/>
              <a:ea typeface="+mn-ea"/>
              <a:cs typeface="+mn-cs"/>
            </a:rPr>
            <a:t>民間保育所等運営費補助金△</a:t>
          </a:r>
          <a:r>
            <a:rPr lang="en-US" altLang="ja-JP" sz="1100">
              <a:solidFill>
                <a:schemeClr val="dk1"/>
              </a:solidFill>
              <a:effectLst/>
              <a:latin typeface="+mn-ea"/>
              <a:ea typeface="+mn-ea"/>
              <a:cs typeface="+mn-cs"/>
            </a:rPr>
            <a:t>8,687</a:t>
          </a:r>
          <a:r>
            <a:rPr lang="ja-JP" altLang="en-US" sz="1100">
              <a:solidFill>
                <a:schemeClr val="dk1"/>
              </a:solidFill>
              <a:effectLst/>
              <a:latin typeface="+mn-ea"/>
              <a:ea typeface="+mn-ea"/>
              <a:cs typeface="+mn-cs"/>
            </a:rPr>
            <a:t>千円、病院事業負担金・補助金△</a:t>
          </a:r>
          <a:r>
            <a:rPr lang="en-US" altLang="ja-JP" sz="1100">
              <a:solidFill>
                <a:schemeClr val="dk1"/>
              </a:solidFill>
              <a:effectLst/>
              <a:latin typeface="+mn-ea"/>
              <a:ea typeface="+mn-ea"/>
              <a:cs typeface="+mn-cs"/>
            </a:rPr>
            <a:t>27,786</a:t>
          </a:r>
          <a:r>
            <a:rPr lang="ja-JP" altLang="en-US" sz="1100">
              <a:solidFill>
                <a:schemeClr val="dk1"/>
              </a:solidFill>
              <a:effectLst/>
              <a:latin typeface="+mn-ea"/>
              <a:ea typeface="+mn-ea"/>
              <a:cs typeface="+mn-cs"/>
            </a:rPr>
            <a:t>千円の減などにより△</a:t>
          </a:r>
          <a:r>
            <a:rPr lang="en-US" altLang="ja-JP" sz="1100">
              <a:solidFill>
                <a:schemeClr val="dk1"/>
              </a:solidFill>
              <a:effectLst/>
              <a:latin typeface="+mn-ea"/>
              <a:ea typeface="+mn-ea"/>
              <a:cs typeface="+mn-cs"/>
            </a:rPr>
            <a:t>67,630</a:t>
          </a:r>
          <a:r>
            <a:rPr lang="ja-JP" altLang="en-US" sz="1100">
              <a:solidFill>
                <a:schemeClr val="dk1"/>
              </a:solidFill>
              <a:effectLst/>
              <a:latin typeface="+mn-ea"/>
              <a:ea typeface="+mn-ea"/>
              <a:cs typeface="+mn-cs"/>
            </a:rPr>
            <a:t>千円の減となっている。</a:t>
          </a:r>
          <a:endParaRPr kumimoji="1" lang="en-US" altLang="ja-JP" sz="1100">
            <a:solidFill>
              <a:schemeClr val="dk1"/>
            </a:solidFill>
            <a:effectLst/>
            <a:latin typeface="+mn-ea"/>
            <a:ea typeface="+mn-ea"/>
            <a:cs typeface="+mn-cs"/>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今後も「投資財政計画」等に基づき、企業会計の経営改善を徹底する等、削減に努めていく。</a:t>
          </a:r>
          <a:endParaRPr lang="ja-JP" altLang="ja-JP" sz="1400">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38</xdr:row>
      <xdr:rowOff>35560</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flipV="1">
          <a:off x="15671800" y="64637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58420</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flipV="1">
          <a:off x="14782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38</xdr:row>
      <xdr:rowOff>131572</xdr:rowOff>
    </xdr:to>
    <xdr:cxnSp macro="">
      <xdr:nvCxnSpPr>
        <xdr:cNvPr id="319" name="直線コネクタ 318">
          <a:extLst>
            <a:ext uri="{FF2B5EF4-FFF2-40B4-BE49-F238E27FC236}">
              <a16:creationId xmlns="" xmlns:a16="http://schemas.microsoft.com/office/drawing/2014/main" id="{00000000-0008-0000-0400-00003F010000}"/>
            </a:ext>
          </a:extLst>
        </xdr:cNvPr>
        <xdr:cNvCxnSpPr/>
      </xdr:nvCxnSpPr>
      <xdr:spPr>
        <a:xfrm flipV="1">
          <a:off x="13893800" y="65735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117856</xdr:rowOff>
    </xdr:from>
    <xdr:to>
      <xdr:col>69</xdr:col>
      <xdr:colOff>92075</xdr:colOff>
      <xdr:row>38</xdr:row>
      <xdr:rowOff>131572</xdr:rowOff>
    </xdr:to>
    <xdr:cxnSp macro="">
      <xdr:nvCxnSpPr>
        <xdr:cNvPr id="322" name="直線コネクタ 321">
          <a:extLst>
            <a:ext uri="{FF2B5EF4-FFF2-40B4-BE49-F238E27FC236}">
              <a16:creationId xmlns="" xmlns:a16="http://schemas.microsoft.com/office/drawing/2014/main" id="{00000000-0008-0000-0400-000042010000}"/>
            </a:ext>
          </a:extLst>
        </xdr:cNvPr>
        <xdr:cNvCxnSpPr/>
      </xdr:nvCxnSpPr>
      <xdr:spPr>
        <a:xfrm>
          <a:off x="13004800" y="6632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a:extLst>
            <a:ext uri="{FF2B5EF4-FFF2-40B4-BE49-F238E27FC236}">
              <a16:creationId xmlns="" xmlns:a16="http://schemas.microsoft.com/office/drawing/2014/main" id="{00000000-0008-0000-0400-000043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5" name="フローチャート: 判断 324">
          <a:extLst>
            <a:ext uri="{FF2B5EF4-FFF2-40B4-BE49-F238E27FC236}">
              <a16:creationId xmlns="" xmlns:a16="http://schemas.microsoft.com/office/drawing/2014/main" id="{00000000-0008-0000-0400-000045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33" name="補助費等該当値テキスト">
          <a:extLst>
            <a:ext uri="{FF2B5EF4-FFF2-40B4-BE49-F238E27FC236}">
              <a16:creationId xmlns="" xmlns:a16="http://schemas.microsoft.com/office/drawing/2014/main" id="{00000000-0008-0000-0400-00004D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80772</xdr:rowOff>
    </xdr:from>
    <xdr:to>
      <xdr:col>69</xdr:col>
      <xdr:colOff>142875</xdr:colOff>
      <xdr:row>39</xdr:row>
      <xdr:rowOff>10922</xdr:rowOff>
    </xdr:to>
    <xdr:sp macro="" textlink="">
      <xdr:nvSpPr>
        <xdr:cNvPr id="338" name="楕円 337">
          <a:extLst>
            <a:ext uri="{FF2B5EF4-FFF2-40B4-BE49-F238E27FC236}">
              <a16:creationId xmlns="" xmlns:a16="http://schemas.microsoft.com/office/drawing/2014/main" id="{00000000-0008-0000-0400-000052010000}"/>
            </a:ext>
          </a:extLst>
        </xdr:cNvPr>
        <xdr:cNvSpPr/>
      </xdr:nvSpPr>
      <xdr:spPr>
        <a:xfrm>
          <a:off x="13843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167149</xdr:rowOff>
    </xdr:from>
    <xdr:ext cx="762000" cy="259045"/>
    <xdr:sp macro="" textlink="">
      <xdr:nvSpPr>
        <xdr:cNvPr id="339" name="テキスト ボックス 338">
          <a:extLst>
            <a:ext uri="{FF2B5EF4-FFF2-40B4-BE49-F238E27FC236}">
              <a16:creationId xmlns="" xmlns:a16="http://schemas.microsoft.com/office/drawing/2014/main" id="{00000000-0008-0000-0400-000053010000}"/>
            </a:ext>
          </a:extLst>
        </xdr:cNvPr>
        <xdr:cNvSpPr txBox="1"/>
      </xdr:nvSpPr>
      <xdr:spPr>
        <a:xfrm>
          <a:off x="13512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40" name="楕円 339">
          <a:extLst>
            <a:ext uri="{FF2B5EF4-FFF2-40B4-BE49-F238E27FC236}">
              <a16:creationId xmlns="" xmlns:a16="http://schemas.microsoft.com/office/drawing/2014/main" id="{00000000-0008-0000-0400-000054010000}"/>
            </a:ext>
          </a:extLst>
        </xdr:cNvPr>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41" name="テキスト ボックス 340">
          <a:extLst>
            <a:ext uri="{FF2B5EF4-FFF2-40B4-BE49-F238E27FC236}">
              <a16:creationId xmlns="" xmlns:a16="http://schemas.microsoft.com/office/drawing/2014/main" id="{00000000-0008-0000-0400-000055010000}"/>
            </a:ext>
          </a:extLst>
        </xdr:cNvPr>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公債費に係る経常収支比率は</a:t>
          </a:r>
          <a:r>
            <a:rPr kumimoji="1" lang="ja-JP" altLang="en-US" sz="1000">
              <a:solidFill>
                <a:schemeClr val="dk1"/>
              </a:solidFill>
              <a:effectLst/>
              <a:latin typeface="+mn-ea"/>
              <a:ea typeface="+mn-ea"/>
              <a:cs typeface="+mn-cs"/>
            </a:rPr>
            <a:t>、</a:t>
          </a:r>
          <a:r>
            <a:rPr kumimoji="1" lang="ja-JP" altLang="ja-JP" sz="1000">
              <a:solidFill>
                <a:schemeClr val="dk1"/>
              </a:solidFill>
              <a:effectLst/>
              <a:latin typeface="+mn-ea"/>
              <a:ea typeface="+mn-ea"/>
              <a:cs typeface="+mn-cs"/>
            </a:rPr>
            <a:t>前年度比△</a:t>
          </a:r>
          <a:r>
            <a:rPr kumimoji="1" lang="en-US" altLang="ja-JP" sz="1000">
              <a:solidFill>
                <a:schemeClr val="dk1"/>
              </a:solidFill>
              <a:effectLst/>
              <a:latin typeface="+mn-ea"/>
              <a:ea typeface="+mn-ea"/>
              <a:cs typeface="+mn-cs"/>
            </a:rPr>
            <a:t>0.4</a:t>
          </a: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減の</a:t>
          </a:r>
          <a:r>
            <a:rPr kumimoji="1" lang="en-US" altLang="ja-JP" sz="1000">
              <a:solidFill>
                <a:schemeClr val="dk1"/>
              </a:solidFill>
              <a:effectLst/>
              <a:latin typeface="+mn-ea"/>
              <a:ea typeface="+mn-ea"/>
              <a:cs typeface="+mn-cs"/>
            </a:rPr>
            <a:t>9.9</a:t>
          </a:r>
          <a:r>
            <a:rPr kumimoji="1" lang="ja-JP" altLang="en-US" sz="1000">
              <a:solidFill>
                <a:schemeClr val="dk1"/>
              </a:solidFill>
              <a:effectLst/>
              <a:latin typeface="+mn-ea"/>
              <a:ea typeface="+mn-ea"/>
              <a:cs typeface="+mn-cs"/>
            </a:rPr>
            <a:t>％</a:t>
          </a:r>
          <a:r>
            <a:rPr kumimoji="1" lang="ja-JP" altLang="ja-JP" sz="1000">
              <a:solidFill>
                <a:schemeClr val="dk1"/>
              </a:solidFill>
              <a:effectLst/>
              <a:latin typeface="+mn-ea"/>
              <a:ea typeface="+mn-ea"/>
              <a:cs typeface="+mn-cs"/>
            </a:rPr>
            <a:t>となった。</a:t>
          </a:r>
          <a:r>
            <a:rPr kumimoji="1" lang="ja-JP" altLang="en-US" sz="1000">
              <a:solidFill>
                <a:schemeClr val="dk1"/>
              </a:solidFill>
              <a:effectLst/>
              <a:latin typeface="+mn-ea"/>
              <a:ea typeface="+mn-ea"/>
              <a:cs typeface="+mn-cs"/>
            </a:rPr>
            <a:t>利率見直しに伴い高利率の起債が低利率に置き換わり、利子償還金は△</a:t>
          </a:r>
          <a:r>
            <a:rPr kumimoji="1" lang="en-US" altLang="ja-JP" sz="1000">
              <a:solidFill>
                <a:schemeClr val="dk1"/>
              </a:solidFill>
              <a:effectLst/>
              <a:latin typeface="+mn-ea"/>
              <a:ea typeface="+mn-ea"/>
              <a:cs typeface="+mn-cs"/>
            </a:rPr>
            <a:t>9,417</a:t>
          </a:r>
          <a:r>
            <a:rPr kumimoji="1" lang="ja-JP" altLang="en-US" sz="1000">
              <a:solidFill>
                <a:schemeClr val="dk1"/>
              </a:solidFill>
              <a:effectLst/>
              <a:latin typeface="+mn-ea"/>
              <a:ea typeface="+mn-ea"/>
              <a:cs typeface="+mn-cs"/>
            </a:rPr>
            <a:t>千円の減となっているが、元金については臨時財政対策債（Ｈ</a:t>
          </a:r>
          <a:r>
            <a:rPr kumimoji="1" lang="en-US" altLang="ja-JP" sz="1000">
              <a:solidFill>
                <a:schemeClr val="dk1"/>
              </a:solidFill>
              <a:effectLst/>
              <a:latin typeface="+mn-ea"/>
              <a:ea typeface="+mn-ea"/>
              <a:cs typeface="+mn-cs"/>
            </a:rPr>
            <a:t>29</a:t>
          </a:r>
          <a:r>
            <a:rPr kumimoji="1" lang="ja-JP" altLang="en-US" sz="1000">
              <a:solidFill>
                <a:schemeClr val="dk1"/>
              </a:solidFill>
              <a:effectLst/>
              <a:latin typeface="+mn-ea"/>
              <a:ea typeface="+mn-ea"/>
              <a:cs typeface="+mn-cs"/>
            </a:rPr>
            <a:t>借入）</a:t>
          </a:r>
          <a:r>
            <a:rPr kumimoji="1" lang="en-US" altLang="ja-JP" sz="1000">
              <a:solidFill>
                <a:schemeClr val="dk1"/>
              </a:solidFill>
              <a:effectLst/>
              <a:latin typeface="+mn-ea"/>
              <a:ea typeface="+mn-ea"/>
              <a:cs typeface="+mn-cs"/>
            </a:rPr>
            <a:t>51,812</a:t>
          </a:r>
          <a:r>
            <a:rPr kumimoji="1" lang="ja-JP" altLang="en-US" sz="1000">
              <a:solidFill>
                <a:schemeClr val="dk1"/>
              </a:solidFill>
              <a:effectLst/>
              <a:latin typeface="+mn-ea"/>
              <a:ea typeface="+mn-ea"/>
              <a:cs typeface="+mn-cs"/>
            </a:rPr>
            <a:t>千円等の償還が開始したことに伴い、</a:t>
          </a:r>
          <a:r>
            <a:rPr kumimoji="1" lang="en-US" altLang="ja-JP" sz="1000">
              <a:solidFill>
                <a:schemeClr val="dk1"/>
              </a:solidFill>
              <a:effectLst/>
              <a:latin typeface="+mn-ea"/>
              <a:ea typeface="+mn-ea"/>
              <a:cs typeface="+mn-cs"/>
            </a:rPr>
            <a:t>70,389</a:t>
          </a:r>
          <a:r>
            <a:rPr kumimoji="1" lang="ja-JP" altLang="en-US" sz="1000">
              <a:solidFill>
                <a:schemeClr val="dk1"/>
              </a:solidFill>
              <a:effectLst/>
              <a:latin typeface="+mn-ea"/>
              <a:ea typeface="+mn-ea"/>
              <a:cs typeface="+mn-cs"/>
            </a:rPr>
            <a:t>千円の増となっている。</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後年度に、市庁舎空調等改修工事、小中学校屋内運動場長寿命化整備、橋詰見越線道路整備等に係る起債も控えており、比率の悪化が見込まれるため、交付税措置のない</a:t>
          </a:r>
          <a:r>
            <a:rPr kumimoji="1" lang="ja-JP" altLang="en-US" sz="1000">
              <a:solidFill>
                <a:schemeClr val="dk1"/>
              </a:solidFill>
              <a:effectLst/>
              <a:latin typeface="+mn-ea"/>
              <a:ea typeface="+mn-ea"/>
              <a:cs typeface="+mn-cs"/>
            </a:rPr>
            <a:t>起債</a:t>
          </a:r>
          <a:r>
            <a:rPr kumimoji="1" lang="ja-JP" altLang="ja-JP" sz="1000">
              <a:solidFill>
                <a:schemeClr val="dk1"/>
              </a:solidFill>
              <a:effectLst/>
              <a:latin typeface="+mn-ea"/>
              <a:ea typeface="+mn-ea"/>
              <a:cs typeface="+mn-cs"/>
            </a:rPr>
            <a:t>発行額の抑制等により、財政の健全化を図っていく。</a:t>
          </a:r>
          <a:endParaRPr lang="ja-JP" altLang="ja-JP" sz="1100">
            <a:effectLst/>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54610</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flipV="1">
          <a:off x="3987800" y="12882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115570</xdr:rowOff>
    </xdr:to>
    <xdr:cxnSp macro="">
      <xdr:nvCxnSpPr>
        <xdr:cNvPr id="377" name="直線コネクタ 376">
          <a:extLst>
            <a:ext uri="{FF2B5EF4-FFF2-40B4-BE49-F238E27FC236}">
              <a16:creationId xmlns="" xmlns:a16="http://schemas.microsoft.com/office/drawing/2014/main" id="{00000000-0008-0000-0400-000079010000}"/>
            </a:ext>
          </a:extLst>
        </xdr:cNvPr>
        <xdr:cNvCxnSpPr/>
      </xdr:nvCxnSpPr>
      <xdr:spPr>
        <a:xfrm flipV="1">
          <a:off x="3098800" y="12913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138430</xdr:rowOff>
    </xdr:to>
    <xdr:cxnSp macro="">
      <xdr:nvCxnSpPr>
        <xdr:cNvPr id="380" name="直線コネクタ 379">
          <a:extLst>
            <a:ext uri="{FF2B5EF4-FFF2-40B4-BE49-F238E27FC236}">
              <a16:creationId xmlns="" xmlns:a16="http://schemas.microsoft.com/office/drawing/2014/main" id="{00000000-0008-0000-0400-00007C010000}"/>
            </a:ext>
          </a:extLst>
        </xdr:cNvPr>
        <xdr:cNvCxnSpPr/>
      </xdr:nvCxnSpPr>
      <xdr:spPr>
        <a:xfrm flipV="1">
          <a:off x="2209800" y="1297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43180</xdr:rowOff>
    </xdr:to>
    <xdr:cxnSp macro="">
      <xdr:nvCxnSpPr>
        <xdr:cNvPr id="383" name="直線コネクタ 382">
          <a:extLst>
            <a:ext uri="{FF2B5EF4-FFF2-40B4-BE49-F238E27FC236}">
              <a16:creationId xmlns="" xmlns:a16="http://schemas.microsoft.com/office/drawing/2014/main" id="{00000000-0008-0000-0400-00007F010000}"/>
            </a:ext>
          </a:extLst>
        </xdr:cNvPr>
        <xdr:cNvCxnSpPr/>
      </xdr:nvCxnSpPr>
      <xdr:spPr>
        <a:xfrm flipV="1">
          <a:off x="1320800" y="12997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4" name="フローチャート: 判断 383">
          <a:extLst>
            <a:ext uri="{FF2B5EF4-FFF2-40B4-BE49-F238E27FC236}">
              <a16:creationId xmlns="" xmlns:a16="http://schemas.microsoft.com/office/drawing/2014/main" id="{00000000-0008-0000-0400-000080010000}"/>
            </a:ext>
          </a:extLst>
        </xdr:cNvPr>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6" name="フローチャート: 判断 385">
          <a:extLst>
            <a:ext uri="{FF2B5EF4-FFF2-40B4-BE49-F238E27FC236}">
              <a16:creationId xmlns="" xmlns:a16="http://schemas.microsoft.com/office/drawing/2014/main" id="{00000000-0008-0000-0400-000082010000}"/>
            </a:ext>
          </a:extLst>
        </xdr:cNvPr>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94" name="公債費該当値テキスト">
          <a:extLst>
            <a:ext uri="{FF2B5EF4-FFF2-40B4-BE49-F238E27FC236}">
              <a16:creationId xmlns="" xmlns:a16="http://schemas.microsoft.com/office/drawing/2014/main" id="{00000000-0008-0000-0400-00008A010000}"/>
            </a:ext>
          </a:extLst>
        </xdr:cNvPr>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115587</xdr:rowOff>
    </xdr:from>
    <xdr:ext cx="7366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97" name="楕円 396">
          <a:extLst>
            <a:ext uri="{FF2B5EF4-FFF2-40B4-BE49-F238E27FC236}">
              <a16:creationId xmlns="" xmlns:a16="http://schemas.microsoft.com/office/drawing/2014/main" id="{00000000-0008-0000-0400-00008D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9" name="楕円 398">
          <a:extLst>
            <a:ext uri="{FF2B5EF4-FFF2-40B4-BE49-F238E27FC236}">
              <a16:creationId xmlns="" xmlns:a16="http://schemas.microsoft.com/office/drawing/2014/main" id="{00000000-0008-0000-0400-00008F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401" name="楕円 400">
          <a:extLst>
            <a:ext uri="{FF2B5EF4-FFF2-40B4-BE49-F238E27FC236}">
              <a16:creationId xmlns="" xmlns:a16="http://schemas.microsoft.com/office/drawing/2014/main" id="{00000000-0008-0000-0400-000091010000}"/>
            </a:ext>
          </a:extLst>
        </xdr:cNvPr>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公債費以外に係る経常収支比率は、前年度比</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1.8</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の</a:t>
          </a:r>
          <a:r>
            <a:rPr kumimoji="1" lang="en-US" altLang="ja-JP" sz="1100">
              <a:solidFill>
                <a:schemeClr val="dk1"/>
              </a:solidFill>
              <a:effectLst/>
              <a:latin typeface="+mn-ea"/>
              <a:ea typeface="+mn-ea"/>
              <a:cs typeface="+mn-cs"/>
            </a:rPr>
            <a:t>76.7%</a:t>
          </a:r>
          <a:r>
            <a:rPr kumimoji="1" lang="ja-JP" altLang="ja-JP" sz="1100">
              <a:solidFill>
                <a:schemeClr val="dk1"/>
              </a:solidFill>
              <a:effectLst/>
              <a:latin typeface="+mn-ea"/>
              <a:ea typeface="+mn-ea"/>
              <a:cs typeface="+mn-cs"/>
            </a:rPr>
            <a:t>となった。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類似団体と比較して数値が高い要因は、扶助費と補助費等が高いためであると考えられる。特に、補助費等における、病院会計への繰出金</a:t>
          </a:r>
          <a:r>
            <a:rPr kumimoji="1" lang="ja-JP" altLang="en-US" sz="1100">
              <a:solidFill>
                <a:schemeClr val="dk1"/>
              </a:solidFill>
              <a:effectLst/>
              <a:latin typeface="+mn-ea"/>
              <a:ea typeface="+mn-ea"/>
              <a:cs typeface="+mn-cs"/>
            </a:rPr>
            <a:t>（令和３年度：</a:t>
          </a:r>
          <a:r>
            <a:rPr kumimoji="1" lang="en-US" altLang="ja-JP" sz="1100">
              <a:solidFill>
                <a:schemeClr val="dk1"/>
              </a:solidFill>
              <a:effectLst/>
              <a:latin typeface="+mn-ea"/>
              <a:ea typeface="+mn-ea"/>
              <a:cs typeface="+mn-cs"/>
            </a:rPr>
            <a:t>1,314,498</a:t>
          </a:r>
          <a:r>
            <a:rPr kumimoji="1" lang="ja-JP" altLang="en-US" sz="1100">
              <a:solidFill>
                <a:schemeClr val="dk1"/>
              </a:solidFill>
              <a:effectLst/>
              <a:latin typeface="+mn-ea"/>
              <a:ea typeface="+mn-ea"/>
              <a:cs typeface="+mn-cs"/>
            </a:rPr>
            <a:t>千円）</a:t>
          </a:r>
          <a:r>
            <a:rPr kumimoji="1" lang="ja-JP" altLang="ja-JP" sz="1100">
              <a:solidFill>
                <a:schemeClr val="dk1"/>
              </a:solidFill>
              <a:effectLst/>
              <a:latin typeface="+mn-ea"/>
              <a:ea typeface="+mn-ea"/>
              <a:cs typeface="+mn-cs"/>
            </a:rPr>
            <a:t>が多額であることが特有の要因であると考えられる。</a:t>
          </a:r>
          <a:endParaRPr lang="ja-JP" altLang="ja-JP" sz="1400">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58420</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flipV="1">
          <a:off x="15671800" y="133492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58420</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a:off x="14782800" y="1343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79</xdr:row>
      <xdr:rowOff>5842</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flipV="1">
          <a:off x="13893800" y="134315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131572</xdr:rowOff>
    </xdr:from>
    <xdr:to>
      <xdr:col>69</xdr:col>
      <xdr:colOff>92075</xdr:colOff>
      <xdr:row>79</xdr:row>
      <xdr:rowOff>5842</xdr:rowOff>
    </xdr:to>
    <xdr:cxnSp macro="">
      <xdr:nvCxnSpPr>
        <xdr:cNvPr id="442" name="直線コネクタ 441">
          <a:extLst>
            <a:ext uri="{FF2B5EF4-FFF2-40B4-BE49-F238E27FC236}">
              <a16:creationId xmlns="" xmlns:a16="http://schemas.microsoft.com/office/drawing/2014/main" id="{00000000-0008-0000-0400-0000BA010000}"/>
            </a:ext>
          </a:extLst>
        </xdr:cNvPr>
        <xdr:cNvCxnSpPr/>
      </xdr:nvCxnSpPr>
      <xdr:spPr>
        <a:xfrm>
          <a:off x="13004800" y="135046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5" name="フローチャート: 判断 444">
          <a:extLst>
            <a:ext uri="{FF2B5EF4-FFF2-40B4-BE49-F238E27FC236}">
              <a16:creationId xmlns="" xmlns:a16="http://schemas.microsoft.com/office/drawing/2014/main" id="{00000000-0008-0000-0400-0000BD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53" name="公債費以外該当値テキスト">
          <a:extLst>
            <a:ext uri="{FF2B5EF4-FFF2-40B4-BE49-F238E27FC236}">
              <a16:creationId xmlns="" xmlns:a16="http://schemas.microsoft.com/office/drawing/2014/main" id="{00000000-0008-0000-0400-0000C5010000}"/>
            </a:ext>
          </a:extLst>
        </xdr:cNvPr>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8" name="楕円 457">
          <a:extLst>
            <a:ext uri="{FF2B5EF4-FFF2-40B4-BE49-F238E27FC236}">
              <a16:creationId xmlns="" xmlns:a16="http://schemas.microsoft.com/office/drawing/2014/main" id="{00000000-0008-0000-0400-0000CA010000}"/>
            </a:ext>
          </a:extLst>
        </xdr:cNvPr>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59" name="テキスト ボックス 458">
          <a:extLst>
            <a:ext uri="{FF2B5EF4-FFF2-40B4-BE49-F238E27FC236}">
              <a16:creationId xmlns="" xmlns:a16="http://schemas.microsoft.com/office/drawing/2014/main" id="{00000000-0008-0000-0400-0000CB010000}"/>
            </a:ext>
          </a:extLst>
        </xdr:cNvPr>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80772</xdr:rowOff>
    </xdr:from>
    <xdr:to>
      <xdr:col>65</xdr:col>
      <xdr:colOff>53975</xdr:colOff>
      <xdr:row>79</xdr:row>
      <xdr:rowOff>10922</xdr:rowOff>
    </xdr:to>
    <xdr:sp macro="" textlink="">
      <xdr:nvSpPr>
        <xdr:cNvPr id="460" name="楕円 459">
          <a:extLst>
            <a:ext uri="{FF2B5EF4-FFF2-40B4-BE49-F238E27FC236}">
              <a16:creationId xmlns="" xmlns:a16="http://schemas.microsoft.com/office/drawing/2014/main" id="{00000000-0008-0000-0400-0000CC010000}"/>
            </a:ext>
          </a:extLst>
        </xdr:cNvPr>
        <xdr:cNvSpPr/>
      </xdr:nvSpPr>
      <xdr:spPr>
        <a:xfrm>
          <a:off x="12954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167149</xdr:rowOff>
    </xdr:from>
    <xdr:ext cx="762000" cy="259045"/>
    <xdr:sp macro="" textlink="">
      <xdr:nvSpPr>
        <xdr:cNvPr id="461" name="テキスト ボックス 460">
          <a:extLst>
            <a:ext uri="{FF2B5EF4-FFF2-40B4-BE49-F238E27FC236}">
              <a16:creationId xmlns="" xmlns:a16="http://schemas.microsoft.com/office/drawing/2014/main" id="{00000000-0008-0000-0400-0000CD010000}"/>
            </a:ext>
          </a:extLst>
        </xdr:cNvPr>
        <xdr:cNvSpPr txBox="1"/>
      </xdr:nvSpPr>
      <xdr:spPr>
        <a:xfrm>
          <a:off x="12623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90827</xdr:rowOff>
    </xdr:from>
    <xdr:to>
      <xdr:col>29</xdr:col>
      <xdr:colOff>127000</xdr:colOff>
      <xdr:row>17</xdr:row>
      <xdr:rowOff>107335</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3053102"/>
          <a:ext cx="647700" cy="16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75604</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3037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107335</xdr:rowOff>
    </xdr:from>
    <xdr:to>
      <xdr:col>26</xdr:col>
      <xdr:colOff>50800</xdr:colOff>
      <xdr:row>17</xdr:row>
      <xdr:rowOff>149430</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3069610"/>
          <a:ext cx="698500" cy="42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156058</xdr:rowOff>
    </xdr:from>
    <xdr:to>
      <xdr:col>26</xdr:col>
      <xdr:colOff>101600</xdr:colOff>
      <xdr:row>17</xdr:row>
      <xdr:rowOff>86208</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96385</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715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138637</xdr:rowOff>
    </xdr:from>
    <xdr:to>
      <xdr:col>22</xdr:col>
      <xdr:colOff>114300</xdr:colOff>
      <xdr:row>17</xdr:row>
      <xdr:rowOff>149430</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a:off x="3606800" y="3100912"/>
          <a:ext cx="698500" cy="10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11533</xdr:rowOff>
    </xdr:from>
    <xdr:to>
      <xdr:col>22</xdr:col>
      <xdr:colOff>165100</xdr:colOff>
      <xdr:row>17</xdr:row>
      <xdr:rowOff>113133</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123310</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74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121328</xdr:rowOff>
    </xdr:from>
    <xdr:to>
      <xdr:col>18</xdr:col>
      <xdr:colOff>177800</xdr:colOff>
      <xdr:row>17</xdr:row>
      <xdr:rowOff>138637</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a:off x="2908300" y="3083603"/>
          <a:ext cx="698500" cy="17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31944</xdr:rowOff>
    </xdr:from>
    <xdr:to>
      <xdr:col>19</xdr:col>
      <xdr:colOff>38100</xdr:colOff>
      <xdr:row>17</xdr:row>
      <xdr:rowOff>133544</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143721</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49563</xdr:rowOff>
    </xdr:from>
    <xdr:to>
      <xdr:col>15</xdr:col>
      <xdr:colOff>101600</xdr:colOff>
      <xdr:row>17</xdr:row>
      <xdr:rowOff>151163</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161340</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40027</xdr:rowOff>
    </xdr:from>
    <xdr:to>
      <xdr:col>29</xdr:col>
      <xdr:colOff>177800</xdr:colOff>
      <xdr:row>17</xdr:row>
      <xdr:rowOff>141627</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3002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56554</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84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56535</xdr:rowOff>
    </xdr:from>
    <xdr:to>
      <xdr:col>26</xdr:col>
      <xdr:colOff>101600</xdr:colOff>
      <xdr:row>17</xdr:row>
      <xdr:rowOff>158135</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301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142912</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3105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98630</xdr:rowOff>
    </xdr:from>
    <xdr:to>
      <xdr:col>22</xdr:col>
      <xdr:colOff>165100</xdr:colOff>
      <xdr:row>18</xdr:row>
      <xdr:rowOff>28780</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306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13557</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314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87837</xdr:rowOff>
    </xdr:from>
    <xdr:to>
      <xdr:col>19</xdr:col>
      <xdr:colOff>38100</xdr:colOff>
      <xdr:row>18</xdr:row>
      <xdr:rowOff>17987</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050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2764</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313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70528</xdr:rowOff>
    </xdr:from>
    <xdr:to>
      <xdr:col>15</xdr:col>
      <xdr:colOff>101600</xdr:colOff>
      <xdr:row>18</xdr:row>
      <xdr:rowOff>678</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032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156905</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311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67042</xdr:rowOff>
    </xdr:from>
    <xdr:to>
      <xdr:col>29</xdr:col>
      <xdr:colOff>127000</xdr:colOff>
      <xdr:row>36</xdr:row>
      <xdr:rowOff>83631</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flipV="1">
          <a:off x="5003800" y="7020292"/>
          <a:ext cx="647700" cy="16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83631</xdr:rowOff>
    </xdr:from>
    <xdr:to>
      <xdr:col>26</xdr:col>
      <xdr:colOff>50800</xdr:colOff>
      <xdr:row>36</xdr:row>
      <xdr:rowOff>84513</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4305300" y="7036881"/>
          <a:ext cx="698500" cy="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196313</xdr:rowOff>
    </xdr:from>
    <xdr:to>
      <xdr:col>26</xdr:col>
      <xdr:colOff>101600</xdr:colOff>
      <xdr:row>35</xdr:row>
      <xdr:rowOff>297913</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953000" y="6806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308090</xdr:rowOff>
    </xdr:from>
    <xdr:ext cx="7366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4622800" y="6575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84513</xdr:rowOff>
    </xdr:from>
    <xdr:to>
      <xdr:col>22</xdr:col>
      <xdr:colOff>114300</xdr:colOff>
      <xdr:row>36</xdr:row>
      <xdr:rowOff>87746</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flipV="1">
          <a:off x="3606800" y="7037763"/>
          <a:ext cx="698500" cy="3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196934</xdr:rowOff>
    </xdr:from>
    <xdr:to>
      <xdr:col>22</xdr:col>
      <xdr:colOff>165100</xdr:colOff>
      <xdr:row>35</xdr:row>
      <xdr:rowOff>298534</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42545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308711</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924300" y="657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21616</xdr:rowOff>
    </xdr:from>
    <xdr:to>
      <xdr:col>18</xdr:col>
      <xdr:colOff>177800</xdr:colOff>
      <xdr:row>36</xdr:row>
      <xdr:rowOff>87746</xdr:rowOff>
    </xdr:to>
    <xdr:cxnSp macro="">
      <xdr:nvCxnSpPr>
        <xdr:cNvPr id="124" name="直線コネクタ 123">
          <a:extLst>
            <a:ext uri="{FF2B5EF4-FFF2-40B4-BE49-F238E27FC236}">
              <a16:creationId xmlns="" xmlns:a16="http://schemas.microsoft.com/office/drawing/2014/main" id="{00000000-0008-0000-0500-00007C000000}"/>
            </a:ext>
          </a:extLst>
        </xdr:cNvPr>
        <xdr:cNvCxnSpPr/>
      </xdr:nvCxnSpPr>
      <xdr:spPr bwMode="auto">
        <a:xfrm>
          <a:off x="2908300" y="6974866"/>
          <a:ext cx="698500" cy="66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182205</xdr:rowOff>
    </xdr:from>
    <xdr:to>
      <xdr:col>19</xdr:col>
      <xdr:colOff>38100</xdr:colOff>
      <xdr:row>35</xdr:row>
      <xdr:rowOff>283805</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3556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293982</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225800" y="656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156112</xdr:rowOff>
    </xdr:from>
    <xdr:to>
      <xdr:col>15</xdr:col>
      <xdr:colOff>101600</xdr:colOff>
      <xdr:row>35</xdr:row>
      <xdr:rowOff>257712</xdr:rowOff>
    </xdr:to>
    <xdr:sp macro="" textlink="">
      <xdr:nvSpPr>
        <xdr:cNvPr id="127" name="フローチャート: 判断 126">
          <a:extLst>
            <a:ext uri="{FF2B5EF4-FFF2-40B4-BE49-F238E27FC236}">
              <a16:creationId xmlns="" xmlns:a16="http://schemas.microsoft.com/office/drawing/2014/main" id="{00000000-0008-0000-0500-00007F000000}"/>
            </a:ext>
          </a:extLst>
        </xdr:cNvPr>
        <xdr:cNvSpPr/>
      </xdr:nvSpPr>
      <xdr:spPr bwMode="auto">
        <a:xfrm>
          <a:off x="2857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267889</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527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16242</xdr:rowOff>
    </xdr:from>
    <xdr:to>
      <xdr:col>29</xdr:col>
      <xdr:colOff>177800</xdr:colOff>
      <xdr:row>36</xdr:row>
      <xdr:rowOff>117842</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5600700" y="6969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331219</xdr:rowOff>
    </xdr:from>
    <xdr:ext cx="762000" cy="259045"/>
    <xdr:sp macro="" textlink="">
      <xdr:nvSpPr>
        <xdr:cNvPr id="135" name="人口1人当たり決算額の推移該当値テキスト445">
          <a:extLst>
            <a:ext uri="{FF2B5EF4-FFF2-40B4-BE49-F238E27FC236}">
              <a16:creationId xmlns="" xmlns:a16="http://schemas.microsoft.com/office/drawing/2014/main" id="{00000000-0008-0000-0500-000087000000}"/>
            </a:ext>
          </a:extLst>
        </xdr:cNvPr>
        <xdr:cNvSpPr txBox="1"/>
      </xdr:nvSpPr>
      <xdr:spPr>
        <a:xfrm>
          <a:off x="5740400" y="694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32831</xdr:rowOff>
    </xdr:from>
    <xdr:to>
      <xdr:col>26</xdr:col>
      <xdr:colOff>101600</xdr:colOff>
      <xdr:row>36</xdr:row>
      <xdr:rowOff>134431</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953000" y="6986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119208</xdr:rowOff>
    </xdr:from>
    <xdr:ext cx="7366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4622800" y="7072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33713</xdr:rowOff>
    </xdr:from>
    <xdr:to>
      <xdr:col>22</xdr:col>
      <xdr:colOff>165100</xdr:colOff>
      <xdr:row>36</xdr:row>
      <xdr:rowOff>135313</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4254500" y="698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120090</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924300" y="707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36946</xdr:rowOff>
    </xdr:from>
    <xdr:to>
      <xdr:col>19</xdr:col>
      <xdr:colOff>38100</xdr:colOff>
      <xdr:row>36</xdr:row>
      <xdr:rowOff>138546</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3556000" y="6990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123323</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3225800" y="707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313716</xdr:rowOff>
    </xdr:from>
    <xdr:to>
      <xdr:col>15</xdr:col>
      <xdr:colOff>101600</xdr:colOff>
      <xdr:row>36</xdr:row>
      <xdr:rowOff>72416</xdr:rowOff>
    </xdr:to>
    <xdr:sp macro="" textlink="">
      <xdr:nvSpPr>
        <xdr:cNvPr id="142" name="楕円 141">
          <a:extLst>
            <a:ext uri="{FF2B5EF4-FFF2-40B4-BE49-F238E27FC236}">
              <a16:creationId xmlns="" xmlns:a16="http://schemas.microsoft.com/office/drawing/2014/main" id="{00000000-0008-0000-0500-00008E000000}"/>
            </a:ext>
          </a:extLst>
        </xdr:cNvPr>
        <xdr:cNvSpPr/>
      </xdr:nvSpPr>
      <xdr:spPr bwMode="auto">
        <a:xfrm>
          <a:off x="2857500" y="692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57193</xdr:rowOff>
    </xdr:from>
    <xdr:ext cx="762000" cy="259045"/>
    <xdr:sp macro="" textlink="">
      <xdr:nvSpPr>
        <xdr:cNvPr id="143" name="テキスト ボックス 142">
          <a:extLst>
            <a:ext uri="{FF2B5EF4-FFF2-40B4-BE49-F238E27FC236}">
              <a16:creationId xmlns="" xmlns:a16="http://schemas.microsoft.com/office/drawing/2014/main" id="{00000000-0008-0000-0500-00008F000000}"/>
            </a:ext>
          </a:extLst>
        </xdr:cNvPr>
        <xdr:cNvSpPr txBox="1"/>
      </xdr:nvSpPr>
      <xdr:spPr>
        <a:xfrm>
          <a:off x="2527300" y="701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60,977
59,244
25.09
25,992,314
24,942,098
1,007,359
14,068,150
17,328,398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154826</xdr:rowOff>
    </xdr:from>
    <xdr:to>
      <xdr:col>24</xdr:col>
      <xdr:colOff>63500</xdr:colOff>
      <xdr:row>37</xdr:row>
      <xdr:rowOff>46869</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327026"/>
          <a:ext cx="838200" cy="6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46869</xdr:rowOff>
    </xdr:from>
    <xdr:to>
      <xdr:col>19</xdr:col>
      <xdr:colOff>177800</xdr:colOff>
      <xdr:row>37</xdr:row>
      <xdr:rowOff>124155</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390519"/>
          <a:ext cx="889000" cy="7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93466</xdr:rowOff>
    </xdr:from>
    <xdr:to>
      <xdr:col>15</xdr:col>
      <xdr:colOff>50800</xdr:colOff>
      <xdr:row>37</xdr:row>
      <xdr:rowOff>124155</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a:off x="2019300" y="6437116"/>
          <a:ext cx="889000" cy="3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79978</xdr:rowOff>
    </xdr:from>
    <xdr:to>
      <xdr:col>10</xdr:col>
      <xdr:colOff>114300</xdr:colOff>
      <xdr:row>37</xdr:row>
      <xdr:rowOff>93466</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a:off x="1130300" y="6423628"/>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104026</xdr:rowOff>
    </xdr:from>
    <xdr:to>
      <xdr:col>24</xdr:col>
      <xdr:colOff>114300</xdr:colOff>
      <xdr:row>37</xdr:row>
      <xdr:rowOff>34176</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2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82453</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25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167519</xdr:rowOff>
    </xdr:from>
    <xdr:to>
      <xdr:col>20</xdr:col>
      <xdr:colOff>38100</xdr:colOff>
      <xdr:row>37</xdr:row>
      <xdr:rowOff>97669</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3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88796</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4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73355</xdr:rowOff>
    </xdr:from>
    <xdr:to>
      <xdr:col>15</xdr:col>
      <xdr:colOff>101600</xdr:colOff>
      <xdr:row>38</xdr:row>
      <xdr:rowOff>3505</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4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166082</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50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42666</xdr:rowOff>
    </xdr:from>
    <xdr:to>
      <xdr:col>10</xdr:col>
      <xdr:colOff>165100</xdr:colOff>
      <xdr:row>37</xdr:row>
      <xdr:rowOff>144266</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38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135393</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4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29178</xdr:rowOff>
    </xdr:from>
    <xdr:to>
      <xdr:col>6</xdr:col>
      <xdr:colOff>38100</xdr:colOff>
      <xdr:row>37</xdr:row>
      <xdr:rowOff>130778</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3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121905</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46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64122</xdr:rowOff>
    </xdr:from>
    <xdr:to>
      <xdr:col>24</xdr:col>
      <xdr:colOff>63500</xdr:colOff>
      <xdr:row>57</xdr:row>
      <xdr:rowOff>80467</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3797300" y="9836772"/>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64122</xdr:rowOff>
    </xdr:from>
    <xdr:to>
      <xdr:col>19</xdr:col>
      <xdr:colOff>177800</xdr:colOff>
      <xdr:row>57</xdr:row>
      <xdr:rowOff>170358</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908300" y="9836772"/>
          <a:ext cx="889000" cy="10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170358</xdr:rowOff>
    </xdr:from>
    <xdr:to>
      <xdr:col>15</xdr:col>
      <xdr:colOff>50800</xdr:colOff>
      <xdr:row>58</xdr:row>
      <xdr:rowOff>12459</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9943008"/>
          <a:ext cx="8890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146838</xdr:rowOff>
    </xdr:from>
    <xdr:to>
      <xdr:col>10</xdr:col>
      <xdr:colOff>114300</xdr:colOff>
      <xdr:row>58</xdr:row>
      <xdr:rowOff>12459</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a:off x="1130300" y="9919488"/>
          <a:ext cx="8890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29667</xdr:rowOff>
    </xdr:from>
    <xdr:to>
      <xdr:col>24</xdr:col>
      <xdr:colOff>114300</xdr:colOff>
      <xdr:row>57</xdr:row>
      <xdr:rowOff>131267</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98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8094</xdr:rowOff>
    </xdr:from>
    <xdr:ext cx="534377"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78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13322</xdr:rowOff>
    </xdr:from>
    <xdr:to>
      <xdr:col>20</xdr:col>
      <xdr:colOff>38100</xdr:colOff>
      <xdr:row>57</xdr:row>
      <xdr:rowOff>114922</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97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106049</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530111" y="987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119558</xdr:rowOff>
    </xdr:from>
    <xdr:to>
      <xdr:col>15</xdr:col>
      <xdr:colOff>101600</xdr:colOff>
      <xdr:row>58</xdr:row>
      <xdr:rowOff>49708</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989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40835</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41111" y="998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133109</xdr:rowOff>
    </xdr:from>
    <xdr:to>
      <xdr:col>10</xdr:col>
      <xdr:colOff>165100</xdr:colOff>
      <xdr:row>58</xdr:row>
      <xdr:rowOff>63259</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990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54386</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52111" y="999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96038</xdr:rowOff>
    </xdr:from>
    <xdr:to>
      <xdr:col>6</xdr:col>
      <xdr:colOff>38100</xdr:colOff>
      <xdr:row>58</xdr:row>
      <xdr:rowOff>26188</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98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17315</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63111" y="996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2017</xdr:rowOff>
    </xdr:from>
    <xdr:to>
      <xdr:col>24</xdr:col>
      <xdr:colOff>63500</xdr:colOff>
      <xdr:row>79</xdr:row>
      <xdr:rowOff>4336</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flipV="1">
          <a:off x="3797300" y="13546567"/>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4336</xdr:rowOff>
    </xdr:from>
    <xdr:to>
      <xdr:col>19</xdr:col>
      <xdr:colOff>177800</xdr:colOff>
      <xdr:row>79</xdr:row>
      <xdr:rowOff>4956</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flipV="1">
          <a:off x="2908300" y="13548886"/>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60195</xdr:rowOff>
    </xdr:from>
    <xdr:to>
      <xdr:col>20</xdr:col>
      <xdr:colOff>38100</xdr:colOff>
      <xdr:row>78</xdr:row>
      <xdr:rowOff>161795</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3746500" y="134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6872</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3562428" y="132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1659</xdr:rowOff>
    </xdr:from>
    <xdr:to>
      <xdr:col>15</xdr:col>
      <xdr:colOff>50800</xdr:colOff>
      <xdr:row>79</xdr:row>
      <xdr:rowOff>4956</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a:off x="2019300" y="13546209"/>
          <a:ext cx="8890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92492</xdr:rowOff>
    </xdr:from>
    <xdr:to>
      <xdr:col>15</xdr:col>
      <xdr:colOff>101600</xdr:colOff>
      <xdr:row>79</xdr:row>
      <xdr:rowOff>22642</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2857500" y="134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39169</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673428" y="1324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1659</xdr:rowOff>
    </xdr:from>
    <xdr:to>
      <xdr:col>10</xdr:col>
      <xdr:colOff>114300</xdr:colOff>
      <xdr:row>79</xdr:row>
      <xdr:rowOff>9235</xdr:rowOff>
    </xdr:to>
    <xdr:cxnSp macro="">
      <xdr:nvCxnSpPr>
        <xdr:cNvPr id="187" name="直線コネクタ 186">
          <a:extLst>
            <a:ext uri="{FF2B5EF4-FFF2-40B4-BE49-F238E27FC236}">
              <a16:creationId xmlns="" xmlns:a16="http://schemas.microsoft.com/office/drawing/2014/main" id="{00000000-0008-0000-0600-0000BB000000}"/>
            </a:ext>
          </a:extLst>
        </xdr:cNvPr>
        <xdr:cNvCxnSpPr/>
      </xdr:nvCxnSpPr>
      <xdr:spPr>
        <a:xfrm flipV="1">
          <a:off x="1130300" y="13546209"/>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86385</xdr:rowOff>
    </xdr:from>
    <xdr:to>
      <xdr:col>10</xdr:col>
      <xdr:colOff>165100</xdr:colOff>
      <xdr:row>79</xdr:row>
      <xdr:rowOff>16535</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968500" y="1345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33062</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1784428" y="1323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58235</xdr:rowOff>
    </xdr:from>
    <xdr:to>
      <xdr:col>6</xdr:col>
      <xdr:colOff>38100</xdr:colOff>
      <xdr:row>78</xdr:row>
      <xdr:rowOff>159835</xdr:rowOff>
    </xdr:to>
    <xdr:sp macro="" textlink="">
      <xdr:nvSpPr>
        <xdr:cNvPr id="190" name="フローチャート: 判断 189">
          <a:extLst>
            <a:ext uri="{FF2B5EF4-FFF2-40B4-BE49-F238E27FC236}">
              <a16:creationId xmlns="" xmlns:a16="http://schemas.microsoft.com/office/drawing/2014/main" id="{00000000-0008-0000-0600-0000BE000000}"/>
            </a:ext>
          </a:extLst>
        </xdr:cNvPr>
        <xdr:cNvSpPr/>
      </xdr:nvSpPr>
      <xdr:spPr>
        <a:xfrm>
          <a:off x="1079500" y="13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4912</xdr:rowOff>
    </xdr:from>
    <xdr:ext cx="469744"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895428" y="1320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122667</xdr:rowOff>
    </xdr:from>
    <xdr:to>
      <xdr:col>24</xdr:col>
      <xdr:colOff>114300</xdr:colOff>
      <xdr:row>79</xdr:row>
      <xdr:rowOff>52817</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4584700" y="1349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56386</xdr:rowOff>
    </xdr:from>
    <xdr:ext cx="469744" cy="259045"/>
    <xdr:sp macro="" textlink="">
      <xdr:nvSpPr>
        <xdr:cNvPr id="198" name="維持補修費該当値テキスト">
          <a:extLst>
            <a:ext uri="{FF2B5EF4-FFF2-40B4-BE49-F238E27FC236}">
              <a16:creationId xmlns="" xmlns:a16="http://schemas.microsoft.com/office/drawing/2014/main" id="{00000000-0008-0000-0600-0000C6000000}"/>
            </a:ext>
          </a:extLst>
        </xdr:cNvPr>
        <xdr:cNvSpPr txBox="1"/>
      </xdr:nvSpPr>
      <xdr:spPr>
        <a:xfrm>
          <a:off x="4686300" y="1342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124986</xdr:rowOff>
    </xdr:from>
    <xdr:to>
      <xdr:col>20</xdr:col>
      <xdr:colOff>38100</xdr:colOff>
      <xdr:row>79</xdr:row>
      <xdr:rowOff>55136</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3746500" y="134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46263</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3562428" y="1359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125606</xdr:rowOff>
    </xdr:from>
    <xdr:to>
      <xdr:col>15</xdr:col>
      <xdr:colOff>101600</xdr:colOff>
      <xdr:row>79</xdr:row>
      <xdr:rowOff>55756</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2857500" y="134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46883</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2673428" y="1359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122309</xdr:rowOff>
    </xdr:from>
    <xdr:to>
      <xdr:col>10</xdr:col>
      <xdr:colOff>165100</xdr:colOff>
      <xdr:row>79</xdr:row>
      <xdr:rowOff>52459</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968500" y="134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43586</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1784428" y="135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129885</xdr:rowOff>
    </xdr:from>
    <xdr:to>
      <xdr:col>6</xdr:col>
      <xdr:colOff>38100</xdr:colOff>
      <xdr:row>79</xdr:row>
      <xdr:rowOff>60035</xdr:rowOff>
    </xdr:to>
    <xdr:sp macro="" textlink="">
      <xdr:nvSpPr>
        <xdr:cNvPr id="205" name="楕円 204">
          <a:extLst>
            <a:ext uri="{FF2B5EF4-FFF2-40B4-BE49-F238E27FC236}">
              <a16:creationId xmlns="" xmlns:a16="http://schemas.microsoft.com/office/drawing/2014/main" id="{00000000-0008-0000-0600-0000CD000000}"/>
            </a:ext>
          </a:extLst>
        </xdr:cNvPr>
        <xdr:cNvSpPr/>
      </xdr:nvSpPr>
      <xdr:spPr>
        <a:xfrm>
          <a:off x="1079500" y="135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51162</xdr:rowOff>
    </xdr:from>
    <xdr:ext cx="469744"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895428" y="135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547</xdr:rowOff>
    </xdr:from>
    <xdr:to>
      <xdr:col>24</xdr:col>
      <xdr:colOff>63500</xdr:colOff>
      <xdr:row>97</xdr:row>
      <xdr:rowOff>85511</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flipV="1">
          <a:off x="3797300" y="16459747"/>
          <a:ext cx="838200" cy="25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85511</xdr:rowOff>
    </xdr:from>
    <xdr:to>
      <xdr:col>19</xdr:col>
      <xdr:colOff>177800</xdr:colOff>
      <xdr:row>97</xdr:row>
      <xdr:rowOff>166239</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2908300" y="16716161"/>
          <a:ext cx="889000" cy="8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91208</xdr:rowOff>
    </xdr:from>
    <xdr:to>
      <xdr:col>20</xdr:col>
      <xdr:colOff>38100</xdr:colOff>
      <xdr:row>98</xdr:row>
      <xdr:rowOff>21358</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3746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12485</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3530111" y="16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166239</xdr:rowOff>
    </xdr:from>
    <xdr:to>
      <xdr:col>15</xdr:col>
      <xdr:colOff>50800</xdr:colOff>
      <xdr:row>98</xdr:row>
      <xdr:rowOff>82028</xdr:rowOff>
    </xdr:to>
    <xdr:cxnSp macro="">
      <xdr:nvCxnSpPr>
        <xdr:cNvPr id="244" name="直線コネクタ 243">
          <a:extLst>
            <a:ext uri="{FF2B5EF4-FFF2-40B4-BE49-F238E27FC236}">
              <a16:creationId xmlns="" xmlns:a16="http://schemas.microsoft.com/office/drawing/2014/main" id="{00000000-0008-0000-0600-0000F4000000}"/>
            </a:ext>
          </a:extLst>
        </xdr:cNvPr>
        <xdr:cNvCxnSpPr/>
      </xdr:nvCxnSpPr>
      <xdr:spPr>
        <a:xfrm flipV="1">
          <a:off x="2019300" y="16796889"/>
          <a:ext cx="889000" cy="8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129493</xdr:rowOff>
    </xdr:from>
    <xdr:to>
      <xdr:col>15</xdr:col>
      <xdr:colOff>101600</xdr:colOff>
      <xdr:row>98</xdr:row>
      <xdr:rowOff>59643</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2857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50770</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2641111" y="168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82028</xdr:rowOff>
    </xdr:from>
    <xdr:to>
      <xdr:col>10</xdr:col>
      <xdr:colOff>114300</xdr:colOff>
      <xdr:row>98</xdr:row>
      <xdr:rowOff>99313</xdr:rowOff>
    </xdr:to>
    <xdr:cxnSp macro="">
      <xdr:nvCxnSpPr>
        <xdr:cNvPr id="247" name="直線コネクタ 246">
          <a:extLst>
            <a:ext uri="{FF2B5EF4-FFF2-40B4-BE49-F238E27FC236}">
              <a16:creationId xmlns="" xmlns:a16="http://schemas.microsoft.com/office/drawing/2014/main" id="{00000000-0008-0000-0600-0000F7000000}"/>
            </a:ext>
          </a:extLst>
        </xdr:cNvPr>
        <xdr:cNvCxnSpPr/>
      </xdr:nvCxnSpPr>
      <xdr:spPr>
        <a:xfrm flipV="1">
          <a:off x="1130300" y="16884128"/>
          <a:ext cx="889000" cy="1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465</xdr:rowOff>
    </xdr:from>
    <xdr:to>
      <xdr:col>10</xdr:col>
      <xdr:colOff>165100</xdr:colOff>
      <xdr:row>98</xdr:row>
      <xdr:rowOff>102065</xdr:rowOff>
    </xdr:to>
    <xdr:sp macro="" textlink="">
      <xdr:nvSpPr>
        <xdr:cNvPr id="248" name="フローチャート: 判断 247">
          <a:extLst>
            <a:ext uri="{FF2B5EF4-FFF2-40B4-BE49-F238E27FC236}">
              <a16:creationId xmlns="" xmlns:a16="http://schemas.microsoft.com/office/drawing/2014/main" id="{00000000-0008-0000-0600-0000F8000000}"/>
            </a:ext>
          </a:extLst>
        </xdr:cNvPr>
        <xdr:cNvSpPr/>
      </xdr:nvSpPr>
      <xdr:spPr>
        <a:xfrm>
          <a:off x="1968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118592</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1752111" y="165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3273</xdr:rowOff>
    </xdr:from>
    <xdr:to>
      <xdr:col>6</xdr:col>
      <xdr:colOff>38100</xdr:colOff>
      <xdr:row>98</xdr:row>
      <xdr:rowOff>104873</xdr:rowOff>
    </xdr:to>
    <xdr:sp macro="" textlink="">
      <xdr:nvSpPr>
        <xdr:cNvPr id="250" name="フローチャート: 判断 249">
          <a:extLst>
            <a:ext uri="{FF2B5EF4-FFF2-40B4-BE49-F238E27FC236}">
              <a16:creationId xmlns="" xmlns:a16="http://schemas.microsoft.com/office/drawing/2014/main" id="{00000000-0008-0000-0600-0000FA000000}"/>
            </a:ext>
          </a:extLst>
        </xdr:cNvPr>
        <xdr:cNvSpPr/>
      </xdr:nvSpPr>
      <xdr:spPr>
        <a:xfrm>
          <a:off x="1079500" y="168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121400</xdr:rowOff>
    </xdr:from>
    <xdr:ext cx="534377"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863111" y="1658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121197</xdr:rowOff>
    </xdr:from>
    <xdr:to>
      <xdr:col>24</xdr:col>
      <xdr:colOff>114300</xdr:colOff>
      <xdr:row>96</xdr:row>
      <xdr:rowOff>51347</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4584700" y="164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99624</xdr:rowOff>
    </xdr:from>
    <xdr:ext cx="599010" cy="259045"/>
    <xdr:sp macro="" textlink="">
      <xdr:nvSpPr>
        <xdr:cNvPr id="258" name="扶助費該当値テキスト">
          <a:extLst>
            <a:ext uri="{FF2B5EF4-FFF2-40B4-BE49-F238E27FC236}">
              <a16:creationId xmlns="" xmlns:a16="http://schemas.microsoft.com/office/drawing/2014/main" id="{00000000-0008-0000-0600-000002010000}"/>
            </a:ext>
          </a:extLst>
        </xdr:cNvPr>
        <xdr:cNvSpPr txBox="1"/>
      </xdr:nvSpPr>
      <xdr:spPr>
        <a:xfrm>
          <a:off x="4686300" y="1638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34711</xdr:rowOff>
    </xdr:from>
    <xdr:to>
      <xdr:col>20</xdr:col>
      <xdr:colOff>38100</xdr:colOff>
      <xdr:row>97</xdr:row>
      <xdr:rowOff>136311</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3746500" y="1666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152838</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3530111" y="1644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115439</xdr:rowOff>
    </xdr:from>
    <xdr:to>
      <xdr:col>15</xdr:col>
      <xdr:colOff>101600</xdr:colOff>
      <xdr:row>98</xdr:row>
      <xdr:rowOff>45589</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2857500" y="167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62116</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2641111" y="165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31228</xdr:rowOff>
    </xdr:from>
    <xdr:to>
      <xdr:col>10</xdr:col>
      <xdr:colOff>165100</xdr:colOff>
      <xdr:row>98</xdr:row>
      <xdr:rowOff>132828</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1968500" y="1683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48513</xdr:rowOff>
    </xdr:from>
    <xdr:to>
      <xdr:col>6</xdr:col>
      <xdr:colOff>38100</xdr:colOff>
      <xdr:row>98</xdr:row>
      <xdr:rowOff>150113</xdr:rowOff>
    </xdr:to>
    <xdr:sp macro="" textlink="">
      <xdr:nvSpPr>
        <xdr:cNvPr id="265" name="楕円 264">
          <a:extLst>
            <a:ext uri="{FF2B5EF4-FFF2-40B4-BE49-F238E27FC236}">
              <a16:creationId xmlns="" xmlns:a16="http://schemas.microsoft.com/office/drawing/2014/main" id="{00000000-0008-0000-0600-000009010000}"/>
            </a:ext>
          </a:extLst>
        </xdr:cNvPr>
        <xdr:cNvSpPr/>
      </xdr:nvSpPr>
      <xdr:spPr>
        <a:xfrm>
          <a:off x="1079500" y="168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141240</xdr:rowOff>
    </xdr:from>
    <xdr:ext cx="534377" cy="259045"/>
    <xdr:sp macro="" textlink="">
      <xdr:nvSpPr>
        <xdr:cNvPr id="266" name="テキスト ボックス 265">
          <a:extLst>
            <a:ext uri="{FF2B5EF4-FFF2-40B4-BE49-F238E27FC236}">
              <a16:creationId xmlns="" xmlns:a16="http://schemas.microsoft.com/office/drawing/2014/main" id="{00000000-0008-0000-0600-00000A010000}"/>
            </a:ext>
          </a:extLst>
        </xdr:cNvPr>
        <xdr:cNvSpPr txBox="1"/>
      </xdr:nvSpPr>
      <xdr:spPr>
        <a:xfrm>
          <a:off x="863111" y="169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a:extLst>
            <a:ext uri="{FF2B5EF4-FFF2-40B4-BE49-F238E27FC236}">
              <a16:creationId xmlns="" xmlns:a16="http://schemas.microsoft.com/office/drawing/2014/main" id="{00000000-0008-0000-0600-00001E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a:extLst>
            <a:ext uri="{FF2B5EF4-FFF2-40B4-BE49-F238E27FC236}">
              <a16:creationId xmlns="" xmlns:a16="http://schemas.microsoft.com/office/drawing/2014/main" id="{00000000-0008-0000-0600-000020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a:extLst>
            <a:ext uri="{FF2B5EF4-FFF2-40B4-BE49-F238E27FC236}">
              <a16:creationId xmlns="" xmlns:a16="http://schemas.microsoft.com/office/drawing/2014/main" id="{00000000-0008-0000-0600-000022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10475595" y="5571665"/>
          <a:ext cx="1270" cy="110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162129</xdr:rowOff>
    </xdr:from>
    <xdr:ext cx="534377" cy="259045"/>
    <xdr:sp macro="" textlink="">
      <xdr:nvSpPr>
        <xdr:cNvPr id="295" name="補助費等最小値テキスト">
          <a:extLst>
            <a:ext uri="{FF2B5EF4-FFF2-40B4-BE49-F238E27FC236}">
              <a16:creationId xmlns="" xmlns:a16="http://schemas.microsoft.com/office/drawing/2014/main" id="{00000000-0008-0000-0600-000027010000}"/>
            </a:ext>
          </a:extLst>
        </xdr:cNvPr>
        <xdr:cNvSpPr txBox="1"/>
      </xdr:nvSpPr>
      <xdr:spPr>
        <a:xfrm>
          <a:off x="10528300" y="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10388600" y="667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31942</xdr:rowOff>
    </xdr:from>
    <xdr:ext cx="599010" cy="259045"/>
    <xdr:sp macro="" textlink="">
      <xdr:nvSpPr>
        <xdr:cNvPr id="297" name="補助費等最大値テキスト">
          <a:extLst>
            <a:ext uri="{FF2B5EF4-FFF2-40B4-BE49-F238E27FC236}">
              <a16:creationId xmlns="" xmlns:a16="http://schemas.microsoft.com/office/drawing/2014/main" id="{00000000-0008-0000-0600-000029010000}"/>
            </a:ext>
          </a:extLst>
        </xdr:cNvPr>
        <xdr:cNvSpPr txBox="1"/>
      </xdr:nvSpPr>
      <xdr:spPr>
        <a:xfrm>
          <a:off x="10528300" y="53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a:off x="10388600" y="5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76054</xdr:rowOff>
    </xdr:from>
    <xdr:to>
      <xdr:col>55</xdr:col>
      <xdr:colOff>0</xdr:colOff>
      <xdr:row>37</xdr:row>
      <xdr:rowOff>26972</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a:off x="9639300" y="5391004"/>
          <a:ext cx="838200" cy="97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132865</xdr:rowOff>
    </xdr:from>
    <xdr:ext cx="534377" cy="259045"/>
    <xdr:sp macro="" textlink="">
      <xdr:nvSpPr>
        <xdr:cNvPr id="300" name="補助費等平均値テキスト">
          <a:extLst>
            <a:ext uri="{FF2B5EF4-FFF2-40B4-BE49-F238E27FC236}">
              <a16:creationId xmlns="" xmlns:a16="http://schemas.microsoft.com/office/drawing/2014/main" id="{00000000-0008-0000-0600-00002C010000}"/>
            </a:ext>
          </a:extLst>
        </xdr:cNvPr>
        <xdr:cNvSpPr txBox="1"/>
      </xdr:nvSpPr>
      <xdr:spPr>
        <a:xfrm>
          <a:off x="10528300" y="6133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10426700" y="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76054</xdr:rowOff>
    </xdr:from>
    <xdr:to>
      <xdr:col>50</xdr:col>
      <xdr:colOff>114300</xdr:colOff>
      <xdr:row>37</xdr:row>
      <xdr:rowOff>39925</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flipV="1">
          <a:off x="8750300" y="5391004"/>
          <a:ext cx="889000" cy="99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32487</xdr:rowOff>
    </xdr:from>
    <xdr:to>
      <xdr:col>45</xdr:col>
      <xdr:colOff>177800</xdr:colOff>
      <xdr:row>37</xdr:row>
      <xdr:rowOff>39925</xdr:rowOff>
    </xdr:to>
    <xdr:cxnSp macro="">
      <xdr:nvCxnSpPr>
        <xdr:cNvPr id="305" name="直線コネクタ 304">
          <a:extLst>
            <a:ext uri="{FF2B5EF4-FFF2-40B4-BE49-F238E27FC236}">
              <a16:creationId xmlns="" xmlns:a16="http://schemas.microsoft.com/office/drawing/2014/main" id="{00000000-0008-0000-0600-000031010000}"/>
            </a:ext>
          </a:extLst>
        </xdr:cNvPr>
        <xdr:cNvCxnSpPr/>
      </xdr:nvCxnSpPr>
      <xdr:spPr>
        <a:xfrm>
          <a:off x="7861300" y="6376137"/>
          <a:ext cx="889000" cy="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15799</xdr:rowOff>
    </xdr:from>
    <xdr:to>
      <xdr:col>41</xdr:col>
      <xdr:colOff>50800</xdr:colOff>
      <xdr:row>37</xdr:row>
      <xdr:rowOff>32487</xdr:rowOff>
    </xdr:to>
    <xdr:cxnSp macro="">
      <xdr:nvCxnSpPr>
        <xdr:cNvPr id="308" name="直線コネクタ 307">
          <a:extLst>
            <a:ext uri="{FF2B5EF4-FFF2-40B4-BE49-F238E27FC236}">
              <a16:creationId xmlns="" xmlns:a16="http://schemas.microsoft.com/office/drawing/2014/main" id="{00000000-0008-0000-0600-000034010000}"/>
            </a:ext>
          </a:extLst>
        </xdr:cNvPr>
        <xdr:cNvCxnSpPr/>
      </xdr:nvCxnSpPr>
      <xdr:spPr>
        <a:xfrm>
          <a:off x="6972300" y="6359449"/>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9" name="フローチャート: 判断 308">
          <a:extLst>
            <a:ext uri="{FF2B5EF4-FFF2-40B4-BE49-F238E27FC236}">
              <a16:creationId xmlns="" xmlns:a16="http://schemas.microsoft.com/office/drawing/2014/main" id="{00000000-0008-0000-0600-000035010000}"/>
            </a:ext>
          </a:extLst>
        </xdr:cNvPr>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93578</xdr:rowOff>
    </xdr:from>
    <xdr:ext cx="534377"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7594111" y="643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11" name="フローチャート: 判断 310">
          <a:extLst>
            <a:ext uri="{FF2B5EF4-FFF2-40B4-BE49-F238E27FC236}">
              <a16:creationId xmlns="" xmlns:a16="http://schemas.microsoft.com/office/drawing/2014/main" id="{00000000-0008-0000-0600-000037010000}"/>
            </a:ext>
          </a:extLst>
        </xdr:cNvPr>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106427</xdr:rowOff>
    </xdr:from>
    <xdr:ext cx="534377"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6705111" y="645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147622</xdr:rowOff>
    </xdr:from>
    <xdr:to>
      <xdr:col>55</xdr:col>
      <xdr:colOff>50800</xdr:colOff>
      <xdr:row>37</xdr:row>
      <xdr:rowOff>77772</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10426700" y="63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126049</xdr:rowOff>
    </xdr:from>
    <xdr:ext cx="534377" cy="259045"/>
    <xdr:sp macro="" textlink="">
      <xdr:nvSpPr>
        <xdr:cNvPr id="319" name="補助費等該当値テキスト">
          <a:extLst>
            <a:ext uri="{FF2B5EF4-FFF2-40B4-BE49-F238E27FC236}">
              <a16:creationId xmlns="" xmlns:a16="http://schemas.microsoft.com/office/drawing/2014/main" id="{00000000-0008-0000-0600-00003F010000}"/>
            </a:ext>
          </a:extLst>
        </xdr:cNvPr>
        <xdr:cNvSpPr txBox="1"/>
      </xdr:nvSpPr>
      <xdr:spPr>
        <a:xfrm>
          <a:off x="10528300" y="629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25254</xdr:rowOff>
    </xdr:from>
    <xdr:to>
      <xdr:col>50</xdr:col>
      <xdr:colOff>165100</xdr:colOff>
      <xdr:row>31</xdr:row>
      <xdr:rowOff>126854</xdr:rowOff>
    </xdr:to>
    <xdr:sp macro="" textlink="">
      <xdr:nvSpPr>
        <xdr:cNvPr id="320" name="楕円 319">
          <a:extLst>
            <a:ext uri="{FF2B5EF4-FFF2-40B4-BE49-F238E27FC236}">
              <a16:creationId xmlns="" xmlns:a16="http://schemas.microsoft.com/office/drawing/2014/main" id="{00000000-0008-0000-0600-000040010000}"/>
            </a:ext>
          </a:extLst>
        </xdr:cNvPr>
        <xdr:cNvSpPr/>
      </xdr:nvSpPr>
      <xdr:spPr>
        <a:xfrm>
          <a:off x="9588500" y="534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117981</xdr:rowOff>
    </xdr:from>
    <xdr:ext cx="599010" cy="259045"/>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9339795" y="543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160575</xdr:rowOff>
    </xdr:from>
    <xdr:to>
      <xdr:col>46</xdr:col>
      <xdr:colOff>38100</xdr:colOff>
      <xdr:row>37</xdr:row>
      <xdr:rowOff>90725</xdr:rowOff>
    </xdr:to>
    <xdr:sp macro="" textlink="">
      <xdr:nvSpPr>
        <xdr:cNvPr id="322" name="楕円 321">
          <a:extLst>
            <a:ext uri="{FF2B5EF4-FFF2-40B4-BE49-F238E27FC236}">
              <a16:creationId xmlns="" xmlns:a16="http://schemas.microsoft.com/office/drawing/2014/main" id="{00000000-0008-0000-0600-000042010000}"/>
            </a:ext>
          </a:extLst>
        </xdr:cNvPr>
        <xdr:cNvSpPr/>
      </xdr:nvSpPr>
      <xdr:spPr>
        <a:xfrm>
          <a:off x="8699500" y="63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81852</xdr:rowOff>
    </xdr:from>
    <xdr:ext cx="534377" cy="259045"/>
    <xdr:sp macro="" textlink="">
      <xdr:nvSpPr>
        <xdr:cNvPr id="323" name="テキスト ボックス 322">
          <a:extLst>
            <a:ext uri="{FF2B5EF4-FFF2-40B4-BE49-F238E27FC236}">
              <a16:creationId xmlns="" xmlns:a16="http://schemas.microsoft.com/office/drawing/2014/main" id="{00000000-0008-0000-0600-000043010000}"/>
            </a:ext>
          </a:extLst>
        </xdr:cNvPr>
        <xdr:cNvSpPr txBox="1"/>
      </xdr:nvSpPr>
      <xdr:spPr>
        <a:xfrm>
          <a:off x="8483111" y="642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153137</xdr:rowOff>
    </xdr:from>
    <xdr:to>
      <xdr:col>41</xdr:col>
      <xdr:colOff>101600</xdr:colOff>
      <xdr:row>37</xdr:row>
      <xdr:rowOff>83287</xdr:rowOff>
    </xdr:to>
    <xdr:sp macro="" textlink="">
      <xdr:nvSpPr>
        <xdr:cNvPr id="324" name="楕円 323">
          <a:extLst>
            <a:ext uri="{FF2B5EF4-FFF2-40B4-BE49-F238E27FC236}">
              <a16:creationId xmlns="" xmlns:a16="http://schemas.microsoft.com/office/drawing/2014/main" id="{00000000-0008-0000-0600-000044010000}"/>
            </a:ext>
          </a:extLst>
        </xdr:cNvPr>
        <xdr:cNvSpPr/>
      </xdr:nvSpPr>
      <xdr:spPr>
        <a:xfrm>
          <a:off x="7810500" y="63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99814</xdr:rowOff>
    </xdr:from>
    <xdr:ext cx="534377" cy="259045"/>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7594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136449</xdr:rowOff>
    </xdr:from>
    <xdr:to>
      <xdr:col>36</xdr:col>
      <xdr:colOff>165100</xdr:colOff>
      <xdr:row>37</xdr:row>
      <xdr:rowOff>66599</xdr:rowOff>
    </xdr:to>
    <xdr:sp macro="" textlink="">
      <xdr:nvSpPr>
        <xdr:cNvPr id="326" name="楕円 325">
          <a:extLst>
            <a:ext uri="{FF2B5EF4-FFF2-40B4-BE49-F238E27FC236}">
              <a16:creationId xmlns="" xmlns:a16="http://schemas.microsoft.com/office/drawing/2014/main" id="{00000000-0008-0000-0600-000046010000}"/>
            </a:ext>
          </a:extLst>
        </xdr:cNvPr>
        <xdr:cNvSpPr/>
      </xdr:nvSpPr>
      <xdr:spPr>
        <a:xfrm>
          <a:off x="6921500" y="63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83126</xdr:rowOff>
    </xdr:from>
    <xdr:ext cx="534377" cy="259045"/>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705111" y="608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a:extLst>
            <a:ext uri="{FF2B5EF4-FFF2-40B4-BE49-F238E27FC236}">
              <a16:creationId xmlns="" xmlns:a16="http://schemas.microsoft.com/office/drawing/2014/main" id="{00000000-0008-0000-0600-00005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4" name="普通建設事業費最小値テキスト">
          <a:extLst>
            <a:ext uri="{FF2B5EF4-FFF2-40B4-BE49-F238E27FC236}">
              <a16:creationId xmlns="" xmlns:a16="http://schemas.microsoft.com/office/drawing/2014/main" id="{00000000-0008-0000-0600-000062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6" name="普通建設事業費最大値テキスト">
          <a:extLst>
            <a:ext uri="{FF2B5EF4-FFF2-40B4-BE49-F238E27FC236}">
              <a16:creationId xmlns="" xmlns:a16="http://schemas.microsoft.com/office/drawing/2014/main" id="{00000000-0008-0000-0600-000064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319</xdr:rowOff>
    </xdr:from>
    <xdr:to>
      <xdr:col>55</xdr:col>
      <xdr:colOff>0</xdr:colOff>
      <xdr:row>58</xdr:row>
      <xdr:rowOff>16311</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flipV="1">
          <a:off x="9639300" y="9944419"/>
          <a:ext cx="838200" cy="1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9" name="普通建設事業費平均値テキスト">
          <a:extLst>
            <a:ext uri="{FF2B5EF4-FFF2-40B4-BE49-F238E27FC236}">
              <a16:creationId xmlns="" xmlns:a16="http://schemas.microsoft.com/office/drawing/2014/main" id="{00000000-0008-0000-0600-000067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145916</xdr:rowOff>
    </xdr:from>
    <xdr:to>
      <xdr:col>50</xdr:col>
      <xdr:colOff>114300</xdr:colOff>
      <xdr:row>58</xdr:row>
      <xdr:rowOff>16311</xdr:rowOff>
    </xdr:to>
    <xdr:cxnSp macro="">
      <xdr:nvCxnSpPr>
        <xdr:cNvPr id="361" name="直線コネクタ 360">
          <a:extLst>
            <a:ext uri="{FF2B5EF4-FFF2-40B4-BE49-F238E27FC236}">
              <a16:creationId xmlns="" xmlns:a16="http://schemas.microsoft.com/office/drawing/2014/main" id="{00000000-0008-0000-0600-000069010000}"/>
            </a:ext>
          </a:extLst>
        </xdr:cNvPr>
        <xdr:cNvCxnSpPr/>
      </xdr:nvCxnSpPr>
      <xdr:spPr>
        <a:xfrm>
          <a:off x="8750300" y="9918566"/>
          <a:ext cx="889000" cy="4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39239</xdr:rowOff>
    </xdr:from>
    <xdr:to>
      <xdr:col>50</xdr:col>
      <xdr:colOff>165100</xdr:colOff>
      <xdr:row>55</xdr:row>
      <xdr:rowOff>140839</xdr:rowOff>
    </xdr:to>
    <xdr:sp macro="" textlink="">
      <xdr:nvSpPr>
        <xdr:cNvPr id="362" name="フローチャート: 判断 361">
          <a:extLst>
            <a:ext uri="{FF2B5EF4-FFF2-40B4-BE49-F238E27FC236}">
              <a16:creationId xmlns="" xmlns:a16="http://schemas.microsoft.com/office/drawing/2014/main" id="{00000000-0008-0000-0600-00006A010000}"/>
            </a:ext>
          </a:extLst>
        </xdr:cNvPr>
        <xdr:cNvSpPr/>
      </xdr:nvSpPr>
      <xdr:spPr>
        <a:xfrm>
          <a:off x="9588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157366</xdr:rowOff>
    </xdr:from>
    <xdr:ext cx="534377"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9372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145916</xdr:rowOff>
    </xdr:from>
    <xdr:to>
      <xdr:col>45</xdr:col>
      <xdr:colOff>177800</xdr:colOff>
      <xdr:row>58</xdr:row>
      <xdr:rowOff>49991</xdr:rowOff>
    </xdr:to>
    <xdr:cxnSp macro="">
      <xdr:nvCxnSpPr>
        <xdr:cNvPr id="364" name="直線コネクタ 363">
          <a:extLst>
            <a:ext uri="{FF2B5EF4-FFF2-40B4-BE49-F238E27FC236}">
              <a16:creationId xmlns="" xmlns:a16="http://schemas.microsoft.com/office/drawing/2014/main" id="{00000000-0008-0000-0600-00006C010000}"/>
            </a:ext>
          </a:extLst>
        </xdr:cNvPr>
        <xdr:cNvCxnSpPr/>
      </xdr:nvCxnSpPr>
      <xdr:spPr>
        <a:xfrm flipV="1">
          <a:off x="7861300" y="9918566"/>
          <a:ext cx="889000" cy="7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54795</xdr:rowOff>
    </xdr:from>
    <xdr:to>
      <xdr:col>46</xdr:col>
      <xdr:colOff>38100</xdr:colOff>
      <xdr:row>55</xdr:row>
      <xdr:rowOff>156395</xdr:rowOff>
    </xdr:to>
    <xdr:sp macro="" textlink="">
      <xdr:nvSpPr>
        <xdr:cNvPr id="365" name="フローチャート: 判断 364">
          <a:extLst>
            <a:ext uri="{FF2B5EF4-FFF2-40B4-BE49-F238E27FC236}">
              <a16:creationId xmlns="" xmlns:a16="http://schemas.microsoft.com/office/drawing/2014/main" id="{00000000-0008-0000-0600-00006D010000}"/>
            </a:ext>
          </a:extLst>
        </xdr:cNvPr>
        <xdr:cNvSpPr/>
      </xdr:nvSpPr>
      <xdr:spPr>
        <a:xfrm>
          <a:off x="8699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1472</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8483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49991</xdr:rowOff>
    </xdr:from>
    <xdr:to>
      <xdr:col>41</xdr:col>
      <xdr:colOff>50800</xdr:colOff>
      <xdr:row>58</xdr:row>
      <xdr:rowOff>79099</xdr:rowOff>
    </xdr:to>
    <xdr:cxnSp macro="">
      <xdr:nvCxnSpPr>
        <xdr:cNvPr id="367" name="直線コネクタ 366">
          <a:extLst>
            <a:ext uri="{FF2B5EF4-FFF2-40B4-BE49-F238E27FC236}">
              <a16:creationId xmlns="" xmlns:a16="http://schemas.microsoft.com/office/drawing/2014/main" id="{00000000-0008-0000-0600-00006F010000}"/>
            </a:ext>
          </a:extLst>
        </xdr:cNvPr>
        <xdr:cNvCxnSpPr/>
      </xdr:nvCxnSpPr>
      <xdr:spPr>
        <a:xfrm flipV="1">
          <a:off x="6972300" y="9994091"/>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138604</xdr:rowOff>
    </xdr:from>
    <xdr:to>
      <xdr:col>41</xdr:col>
      <xdr:colOff>101600</xdr:colOff>
      <xdr:row>56</xdr:row>
      <xdr:rowOff>68754</xdr:rowOff>
    </xdr:to>
    <xdr:sp macro="" textlink="">
      <xdr:nvSpPr>
        <xdr:cNvPr id="368" name="フローチャート: 判断 367">
          <a:extLst>
            <a:ext uri="{FF2B5EF4-FFF2-40B4-BE49-F238E27FC236}">
              <a16:creationId xmlns="" xmlns:a16="http://schemas.microsoft.com/office/drawing/2014/main" id="{00000000-0008-0000-0600-000070010000}"/>
            </a:ext>
          </a:extLst>
        </xdr:cNvPr>
        <xdr:cNvSpPr/>
      </xdr:nvSpPr>
      <xdr:spPr>
        <a:xfrm>
          <a:off x="7810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85281</xdr:rowOff>
    </xdr:from>
    <xdr:ext cx="534377"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7594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144852</xdr:rowOff>
    </xdr:from>
    <xdr:to>
      <xdr:col>36</xdr:col>
      <xdr:colOff>165100</xdr:colOff>
      <xdr:row>56</xdr:row>
      <xdr:rowOff>75002</xdr:rowOff>
    </xdr:to>
    <xdr:sp macro="" textlink="">
      <xdr:nvSpPr>
        <xdr:cNvPr id="370" name="フローチャート: 判断 369">
          <a:extLst>
            <a:ext uri="{FF2B5EF4-FFF2-40B4-BE49-F238E27FC236}">
              <a16:creationId xmlns="" xmlns:a16="http://schemas.microsoft.com/office/drawing/2014/main" id="{00000000-0008-0000-0600-000072010000}"/>
            </a:ext>
          </a:extLst>
        </xdr:cNvPr>
        <xdr:cNvSpPr/>
      </xdr:nvSpPr>
      <xdr:spPr>
        <a:xfrm>
          <a:off x="6921500" y="957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91529</xdr:rowOff>
    </xdr:from>
    <xdr:ext cx="534377"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6705111" y="93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120969</xdr:rowOff>
    </xdr:from>
    <xdr:to>
      <xdr:col>55</xdr:col>
      <xdr:colOff>50800</xdr:colOff>
      <xdr:row>58</xdr:row>
      <xdr:rowOff>51119</xdr:rowOff>
    </xdr:to>
    <xdr:sp macro="" textlink="">
      <xdr:nvSpPr>
        <xdr:cNvPr id="377" name="楕円 376">
          <a:extLst>
            <a:ext uri="{FF2B5EF4-FFF2-40B4-BE49-F238E27FC236}">
              <a16:creationId xmlns="" xmlns:a16="http://schemas.microsoft.com/office/drawing/2014/main" id="{00000000-0008-0000-0600-000079010000}"/>
            </a:ext>
          </a:extLst>
        </xdr:cNvPr>
        <xdr:cNvSpPr/>
      </xdr:nvSpPr>
      <xdr:spPr>
        <a:xfrm>
          <a:off x="10426700" y="98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99396</xdr:rowOff>
    </xdr:from>
    <xdr:ext cx="534377" cy="259045"/>
    <xdr:sp macro="" textlink="">
      <xdr:nvSpPr>
        <xdr:cNvPr id="378" name="普通建設事業費該当値テキスト">
          <a:extLst>
            <a:ext uri="{FF2B5EF4-FFF2-40B4-BE49-F238E27FC236}">
              <a16:creationId xmlns="" xmlns:a16="http://schemas.microsoft.com/office/drawing/2014/main" id="{00000000-0008-0000-0600-00007A010000}"/>
            </a:ext>
          </a:extLst>
        </xdr:cNvPr>
        <xdr:cNvSpPr txBox="1"/>
      </xdr:nvSpPr>
      <xdr:spPr>
        <a:xfrm>
          <a:off x="10528300" y="98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136961</xdr:rowOff>
    </xdr:from>
    <xdr:to>
      <xdr:col>50</xdr:col>
      <xdr:colOff>165100</xdr:colOff>
      <xdr:row>58</xdr:row>
      <xdr:rowOff>67111</xdr:rowOff>
    </xdr:to>
    <xdr:sp macro="" textlink="">
      <xdr:nvSpPr>
        <xdr:cNvPr id="379" name="楕円 378">
          <a:extLst>
            <a:ext uri="{FF2B5EF4-FFF2-40B4-BE49-F238E27FC236}">
              <a16:creationId xmlns="" xmlns:a16="http://schemas.microsoft.com/office/drawing/2014/main" id="{00000000-0008-0000-0600-00007B010000}"/>
            </a:ext>
          </a:extLst>
        </xdr:cNvPr>
        <xdr:cNvSpPr/>
      </xdr:nvSpPr>
      <xdr:spPr>
        <a:xfrm>
          <a:off x="9588500" y="990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58238</xdr:rowOff>
    </xdr:from>
    <xdr:ext cx="534377" cy="259045"/>
    <xdr:sp macro="" textlink="">
      <xdr:nvSpPr>
        <xdr:cNvPr id="380" name="テキスト ボックス 379">
          <a:extLst>
            <a:ext uri="{FF2B5EF4-FFF2-40B4-BE49-F238E27FC236}">
              <a16:creationId xmlns="" xmlns:a16="http://schemas.microsoft.com/office/drawing/2014/main" id="{00000000-0008-0000-0600-00007C010000}"/>
            </a:ext>
          </a:extLst>
        </xdr:cNvPr>
        <xdr:cNvSpPr txBox="1"/>
      </xdr:nvSpPr>
      <xdr:spPr>
        <a:xfrm>
          <a:off x="9372111" y="1000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95116</xdr:rowOff>
    </xdr:from>
    <xdr:to>
      <xdr:col>46</xdr:col>
      <xdr:colOff>38100</xdr:colOff>
      <xdr:row>58</xdr:row>
      <xdr:rowOff>25266</xdr:rowOff>
    </xdr:to>
    <xdr:sp macro="" textlink="">
      <xdr:nvSpPr>
        <xdr:cNvPr id="381" name="楕円 380">
          <a:extLst>
            <a:ext uri="{FF2B5EF4-FFF2-40B4-BE49-F238E27FC236}">
              <a16:creationId xmlns="" xmlns:a16="http://schemas.microsoft.com/office/drawing/2014/main" id="{00000000-0008-0000-0600-00007D010000}"/>
            </a:ext>
          </a:extLst>
        </xdr:cNvPr>
        <xdr:cNvSpPr/>
      </xdr:nvSpPr>
      <xdr:spPr>
        <a:xfrm>
          <a:off x="8699500" y="986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16393</xdr:rowOff>
    </xdr:from>
    <xdr:ext cx="534377" cy="259045"/>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8483111" y="996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170641</xdr:rowOff>
    </xdr:from>
    <xdr:to>
      <xdr:col>41</xdr:col>
      <xdr:colOff>101600</xdr:colOff>
      <xdr:row>58</xdr:row>
      <xdr:rowOff>100791</xdr:rowOff>
    </xdr:to>
    <xdr:sp macro="" textlink="">
      <xdr:nvSpPr>
        <xdr:cNvPr id="383" name="楕円 382">
          <a:extLst>
            <a:ext uri="{FF2B5EF4-FFF2-40B4-BE49-F238E27FC236}">
              <a16:creationId xmlns="" xmlns:a16="http://schemas.microsoft.com/office/drawing/2014/main" id="{00000000-0008-0000-0600-00007F010000}"/>
            </a:ext>
          </a:extLst>
        </xdr:cNvPr>
        <xdr:cNvSpPr/>
      </xdr:nvSpPr>
      <xdr:spPr>
        <a:xfrm>
          <a:off x="7810500" y="99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91918</xdr:rowOff>
    </xdr:from>
    <xdr:ext cx="534377" cy="259045"/>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7594111" y="100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28299</xdr:rowOff>
    </xdr:from>
    <xdr:to>
      <xdr:col>36</xdr:col>
      <xdr:colOff>165100</xdr:colOff>
      <xdr:row>58</xdr:row>
      <xdr:rowOff>129899</xdr:rowOff>
    </xdr:to>
    <xdr:sp macro="" textlink="">
      <xdr:nvSpPr>
        <xdr:cNvPr id="385" name="楕円 384">
          <a:extLst>
            <a:ext uri="{FF2B5EF4-FFF2-40B4-BE49-F238E27FC236}">
              <a16:creationId xmlns="" xmlns:a16="http://schemas.microsoft.com/office/drawing/2014/main" id="{00000000-0008-0000-0600-000081010000}"/>
            </a:ext>
          </a:extLst>
        </xdr:cNvPr>
        <xdr:cNvSpPr/>
      </xdr:nvSpPr>
      <xdr:spPr>
        <a:xfrm>
          <a:off x="6921500" y="997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121026</xdr:rowOff>
    </xdr:from>
    <xdr:ext cx="534377"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705111" y="100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a:extLst>
            <a:ext uri="{FF2B5EF4-FFF2-40B4-BE49-F238E27FC236}">
              <a16:creationId xmlns="" xmlns:a16="http://schemas.microsoft.com/office/drawing/2014/main" id="{00000000-0008-0000-0600-00009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a:extLst>
            <a:ext uri="{FF2B5EF4-FFF2-40B4-BE49-F238E27FC236}">
              <a16:creationId xmlns="" xmlns:a16="http://schemas.microsoft.com/office/drawing/2014/main" id="{00000000-0008-0000-0600-00009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a:extLst>
            <a:ext uri="{FF2B5EF4-FFF2-40B4-BE49-F238E27FC236}">
              <a16:creationId xmlns="" xmlns:a16="http://schemas.microsoft.com/office/drawing/2014/main" id="{00000000-0008-0000-0600-00009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11" name="普通建設事業費 （ うち新規整備　）最小値テキスト">
          <a:extLst>
            <a:ext uri="{FF2B5EF4-FFF2-40B4-BE49-F238E27FC236}">
              <a16:creationId xmlns="" xmlns:a16="http://schemas.microsoft.com/office/drawing/2014/main" id="{00000000-0008-0000-0600-00009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3" name="普通建設事業費 （ うち新規整備　）最大値テキスト">
          <a:extLst>
            <a:ext uri="{FF2B5EF4-FFF2-40B4-BE49-F238E27FC236}">
              <a16:creationId xmlns="" xmlns:a16="http://schemas.microsoft.com/office/drawing/2014/main" id="{00000000-0008-0000-0600-00009D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27019</xdr:rowOff>
    </xdr:from>
    <xdr:to>
      <xdr:col>55</xdr:col>
      <xdr:colOff>0</xdr:colOff>
      <xdr:row>79</xdr:row>
      <xdr:rowOff>43535</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a:off x="9639300" y="13571569"/>
          <a:ext cx="838200" cy="1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6" name="普通建設事業費 （ うち新規整備　）平均値テキスト">
          <a:extLst>
            <a:ext uri="{FF2B5EF4-FFF2-40B4-BE49-F238E27FC236}">
              <a16:creationId xmlns="" xmlns:a16="http://schemas.microsoft.com/office/drawing/2014/main" id="{00000000-0008-0000-0600-0000A0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84437</xdr:rowOff>
    </xdr:from>
    <xdr:to>
      <xdr:col>50</xdr:col>
      <xdr:colOff>114300</xdr:colOff>
      <xdr:row>79</xdr:row>
      <xdr:rowOff>27019</xdr:rowOff>
    </xdr:to>
    <xdr:cxnSp macro="">
      <xdr:nvCxnSpPr>
        <xdr:cNvPr id="418" name="直線コネクタ 417">
          <a:extLst>
            <a:ext uri="{FF2B5EF4-FFF2-40B4-BE49-F238E27FC236}">
              <a16:creationId xmlns="" xmlns:a16="http://schemas.microsoft.com/office/drawing/2014/main" id="{00000000-0008-0000-0600-0000A2010000}"/>
            </a:ext>
          </a:extLst>
        </xdr:cNvPr>
        <xdr:cNvCxnSpPr/>
      </xdr:nvCxnSpPr>
      <xdr:spPr>
        <a:xfrm>
          <a:off x="8750300" y="13286087"/>
          <a:ext cx="889000" cy="28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154718</xdr:rowOff>
    </xdr:from>
    <xdr:to>
      <xdr:col>50</xdr:col>
      <xdr:colOff>165100</xdr:colOff>
      <xdr:row>77</xdr:row>
      <xdr:rowOff>84868</xdr:rowOff>
    </xdr:to>
    <xdr:sp macro="" textlink="">
      <xdr:nvSpPr>
        <xdr:cNvPr id="419" name="フローチャート: 判断 418">
          <a:extLst>
            <a:ext uri="{FF2B5EF4-FFF2-40B4-BE49-F238E27FC236}">
              <a16:creationId xmlns="" xmlns:a16="http://schemas.microsoft.com/office/drawing/2014/main" id="{00000000-0008-0000-0600-0000A3010000}"/>
            </a:ext>
          </a:extLst>
        </xdr:cNvPr>
        <xdr:cNvSpPr/>
      </xdr:nvSpPr>
      <xdr:spPr>
        <a:xfrm>
          <a:off x="9588500" y="1318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101395</xdr:rowOff>
    </xdr:from>
    <xdr:ext cx="534377"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9372111" y="129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84437</xdr:rowOff>
    </xdr:from>
    <xdr:to>
      <xdr:col>45</xdr:col>
      <xdr:colOff>177800</xdr:colOff>
      <xdr:row>78</xdr:row>
      <xdr:rowOff>137700</xdr:rowOff>
    </xdr:to>
    <xdr:cxnSp macro="">
      <xdr:nvCxnSpPr>
        <xdr:cNvPr id="421" name="直線コネクタ 420">
          <a:extLst>
            <a:ext uri="{FF2B5EF4-FFF2-40B4-BE49-F238E27FC236}">
              <a16:creationId xmlns="" xmlns:a16="http://schemas.microsoft.com/office/drawing/2014/main" id="{00000000-0008-0000-0600-0000A5010000}"/>
            </a:ext>
          </a:extLst>
        </xdr:cNvPr>
        <xdr:cNvCxnSpPr/>
      </xdr:nvCxnSpPr>
      <xdr:spPr>
        <a:xfrm flipV="1">
          <a:off x="7861300" y="13286087"/>
          <a:ext cx="889000" cy="22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5062</xdr:rowOff>
    </xdr:from>
    <xdr:to>
      <xdr:col>46</xdr:col>
      <xdr:colOff>38100</xdr:colOff>
      <xdr:row>77</xdr:row>
      <xdr:rowOff>106662</xdr:rowOff>
    </xdr:to>
    <xdr:sp macro="" textlink="">
      <xdr:nvSpPr>
        <xdr:cNvPr id="422" name="フローチャート: 判断 421">
          <a:extLst>
            <a:ext uri="{FF2B5EF4-FFF2-40B4-BE49-F238E27FC236}">
              <a16:creationId xmlns="" xmlns:a16="http://schemas.microsoft.com/office/drawing/2014/main" id="{00000000-0008-0000-0600-0000A6010000}"/>
            </a:ext>
          </a:extLst>
        </xdr:cNvPr>
        <xdr:cNvSpPr/>
      </xdr:nvSpPr>
      <xdr:spPr>
        <a:xfrm>
          <a:off x="8699500" y="1320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123189</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8483111" y="129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31135</xdr:rowOff>
    </xdr:from>
    <xdr:to>
      <xdr:col>41</xdr:col>
      <xdr:colOff>50800</xdr:colOff>
      <xdr:row>78</xdr:row>
      <xdr:rowOff>137700</xdr:rowOff>
    </xdr:to>
    <xdr:cxnSp macro="">
      <xdr:nvCxnSpPr>
        <xdr:cNvPr id="424" name="直線コネクタ 423">
          <a:extLst>
            <a:ext uri="{FF2B5EF4-FFF2-40B4-BE49-F238E27FC236}">
              <a16:creationId xmlns="" xmlns:a16="http://schemas.microsoft.com/office/drawing/2014/main" id="{00000000-0008-0000-0600-0000A8010000}"/>
            </a:ext>
          </a:extLst>
        </xdr:cNvPr>
        <xdr:cNvCxnSpPr/>
      </xdr:nvCxnSpPr>
      <xdr:spPr>
        <a:xfrm>
          <a:off x="6972300" y="13404235"/>
          <a:ext cx="889000" cy="10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66859</xdr:rowOff>
    </xdr:from>
    <xdr:to>
      <xdr:col>41</xdr:col>
      <xdr:colOff>101600</xdr:colOff>
      <xdr:row>77</xdr:row>
      <xdr:rowOff>168459</xdr:rowOff>
    </xdr:to>
    <xdr:sp macro="" textlink="">
      <xdr:nvSpPr>
        <xdr:cNvPr id="425" name="フローチャート: 判断 424">
          <a:extLst>
            <a:ext uri="{FF2B5EF4-FFF2-40B4-BE49-F238E27FC236}">
              <a16:creationId xmlns="" xmlns:a16="http://schemas.microsoft.com/office/drawing/2014/main" id="{00000000-0008-0000-0600-0000A9010000}"/>
            </a:ext>
          </a:extLst>
        </xdr:cNvPr>
        <xdr:cNvSpPr/>
      </xdr:nvSpPr>
      <xdr:spPr>
        <a:xfrm>
          <a:off x="7810500" y="1326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13536</xdr:rowOff>
    </xdr:from>
    <xdr:ext cx="534377"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7594111" y="130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29902</xdr:rowOff>
    </xdr:from>
    <xdr:to>
      <xdr:col>36</xdr:col>
      <xdr:colOff>165100</xdr:colOff>
      <xdr:row>77</xdr:row>
      <xdr:rowOff>131502</xdr:rowOff>
    </xdr:to>
    <xdr:sp macro="" textlink="">
      <xdr:nvSpPr>
        <xdr:cNvPr id="427" name="フローチャート: 判断 426">
          <a:extLst>
            <a:ext uri="{FF2B5EF4-FFF2-40B4-BE49-F238E27FC236}">
              <a16:creationId xmlns="" xmlns:a16="http://schemas.microsoft.com/office/drawing/2014/main" id="{00000000-0008-0000-0600-0000AB010000}"/>
            </a:ext>
          </a:extLst>
        </xdr:cNvPr>
        <xdr:cNvSpPr/>
      </xdr:nvSpPr>
      <xdr:spPr>
        <a:xfrm>
          <a:off x="6921500" y="1323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148029</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6705111" y="130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164185</xdr:rowOff>
    </xdr:from>
    <xdr:to>
      <xdr:col>55</xdr:col>
      <xdr:colOff>50800</xdr:colOff>
      <xdr:row>79</xdr:row>
      <xdr:rowOff>94335</xdr:rowOff>
    </xdr:to>
    <xdr:sp macro="" textlink="">
      <xdr:nvSpPr>
        <xdr:cNvPr id="434" name="楕円 433">
          <a:extLst>
            <a:ext uri="{FF2B5EF4-FFF2-40B4-BE49-F238E27FC236}">
              <a16:creationId xmlns="" xmlns:a16="http://schemas.microsoft.com/office/drawing/2014/main" id="{00000000-0008-0000-0600-0000B2010000}"/>
            </a:ext>
          </a:extLst>
        </xdr:cNvPr>
        <xdr:cNvSpPr/>
      </xdr:nvSpPr>
      <xdr:spPr>
        <a:xfrm>
          <a:off x="104267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79112</xdr:rowOff>
    </xdr:from>
    <xdr:ext cx="313932" cy="259045"/>
    <xdr:sp macro="" textlink="">
      <xdr:nvSpPr>
        <xdr:cNvPr id="435" name="普通建設事業費 （ うち新規整備　）該当値テキスト">
          <a:extLst>
            <a:ext uri="{FF2B5EF4-FFF2-40B4-BE49-F238E27FC236}">
              <a16:creationId xmlns="" xmlns:a16="http://schemas.microsoft.com/office/drawing/2014/main" id="{00000000-0008-0000-0600-0000B3010000}"/>
            </a:ext>
          </a:extLst>
        </xdr:cNvPr>
        <xdr:cNvSpPr txBox="1"/>
      </xdr:nvSpPr>
      <xdr:spPr>
        <a:xfrm>
          <a:off x="10528300" y="13452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147669</xdr:rowOff>
    </xdr:from>
    <xdr:to>
      <xdr:col>50</xdr:col>
      <xdr:colOff>165100</xdr:colOff>
      <xdr:row>79</xdr:row>
      <xdr:rowOff>77819</xdr:rowOff>
    </xdr:to>
    <xdr:sp macro="" textlink="">
      <xdr:nvSpPr>
        <xdr:cNvPr id="436" name="楕円 435">
          <a:extLst>
            <a:ext uri="{FF2B5EF4-FFF2-40B4-BE49-F238E27FC236}">
              <a16:creationId xmlns="" xmlns:a16="http://schemas.microsoft.com/office/drawing/2014/main" id="{00000000-0008-0000-0600-0000B4010000}"/>
            </a:ext>
          </a:extLst>
        </xdr:cNvPr>
        <xdr:cNvSpPr/>
      </xdr:nvSpPr>
      <xdr:spPr>
        <a:xfrm>
          <a:off x="9588500" y="1352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68946</xdr:rowOff>
    </xdr:from>
    <xdr:ext cx="378565"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9450017" y="1361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33637</xdr:rowOff>
    </xdr:from>
    <xdr:to>
      <xdr:col>46</xdr:col>
      <xdr:colOff>38100</xdr:colOff>
      <xdr:row>77</xdr:row>
      <xdr:rowOff>135237</xdr:rowOff>
    </xdr:to>
    <xdr:sp macro="" textlink="">
      <xdr:nvSpPr>
        <xdr:cNvPr id="438" name="楕円 437">
          <a:extLst>
            <a:ext uri="{FF2B5EF4-FFF2-40B4-BE49-F238E27FC236}">
              <a16:creationId xmlns="" xmlns:a16="http://schemas.microsoft.com/office/drawing/2014/main" id="{00000000-0008-0000-0600-0000B6010000}"/>
            </a:ext>
          </a:extLst>
        </xdr:cNvPr>
        <xdr:cNvSpPr/>
      </xdr:nvSpPr>
      <xdr:spPr>
        <a:xfrm>
          <a:off x="8699500" y="1323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126364</xdr:rowOff>
    </xdr:from>
    <xdr:ext cx="534377"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8483111" y="1332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86900</xdr:rowOff>
    </xdr:from>
    <xdr:to>
      <xdr:col>41</xdr:col>
      <xdr:colOff>101600</xdr:colOff>
      <xdr:row>79</xdr:row>
      <xdr:rowOff>17050</xdr:rowOff>
    </xdr:to>
    <xdr:sp macro="" textlink="">
      <xdr:nvSpPr>
        <xdr:cNvPr id="440" name="楕円 439">
          <a:extLst>
            <a:ext uri="{FF2B5EF4-FFF2-40B4-BE49-F238E27FC236}">
              <a16:creationId xmlns="" xmlns:a16="http://schemas.microsoft.com/office/drawing/2014/main" id="{00000000-0008-0000-0600-0000B8010000}"/>
            </a:ext>
          </a:extLst>
        </xdr:cNvPr>
        <xdr:cNvSpPr/>
      </xdr:nvSpPr>
      <xdr:spPr>
        <a:xfrm>
          <a:off x="7810500" y="134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8177</xdr:rowOff>
    </xdr:from>
    <xdr:ext cx="469744"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7626428" y="135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151785</xdr:rowOff>
    </xdr:from>
    <xdr:to>
      <xdr:col>36</xdr:col>
      <xdr:colOff>165100</xdr:colOff>
      <xdr:row>78</xdr:row>
      <xdr:rowOff>81935</xdr:rowOff>
    </xdr:to>
    <xdr:sp macro="" textlink="">
      <xdr:nvSpPr>
        <xdr:cNvPr id="442" name="楕円 441">
          <a:extLst>
            <a:ext uri="{FF2B5EF4-FFF2-40B4-BE49-F238E27FC236}">
              <a16:creationId xmlns="" xmlns:a16="http://schemas.microsoft.com/office/drawing/2014/main" id="{00000000-0008-0000-0600-0000BA010000}"/>
            </a:ext>
          </a:extLst>
        </xdr:cNvPr>
        <xdr:cNvSpPr/>
      </xdr:nvSpPr>
      <xdr:spPr>
        <a:xfrm>
          <a:off x="6921500" y="133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73062</xdr:rowOff>
    </xdr:from>
    <xdr:ext cx="469744"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737428" y="1344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a:extLst>
            <a:ext uri="{FF2B5EF4-FFF2-40B4-BE49-F238E27FC236}">
              <a16:creationId xmlns="" xmlns:a16="http://schemas.microsoft.com/office/drawing/2014/main" id="{00000000-0008-0000-06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70" name="普通建設事業費 （ うち更新整備　）最小値テキスト">
          <a:extLst>
            <a:ext uri="{FF2B5EF4-FFF2-40B4-BE49-F238E27FC236}">
              <a16:creationId xmlns="" xmlns:a16="http://schemas.microsoft.com/office/drawing/2014/main" id="{00000000-0008-0000-0600-0000D6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2" name="普通建設事業費 （ うち更新整備　）最大値テキスト">
          <a:extLst>
            <a:ext uri="{FF2B5EF4-FFF2-40B4-BE49-F238E27FC236}">
              <a16:creationId xmlns="" xmlns:a16="http://schemas.microsoft.com/office/drawing/2014/main" id="{00000000-0008-0000-0600-0000D8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3" name="直線コネクタ 472">
          <a:extLst>
            <a:ext uri="{FF2B5EF4-FFF2-40B4-BE49-F238E27FC236}">
              <a16:creationId xmlns="" xmlns:a16="http://schemas.microsoft.com/office/drawing/2014/main" id="{00000000-0008-0000-0600-0000D9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132614</xdr:rowOff>
    </xdr:from>
    <xdr:to>
      <xdr:col>55</xdr:col>
      <xdr:colOff>0</xdr:colOff>
      <xdr:row>97</xdr:row>
      <xdr:rowOff>132761</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a:off x="9639300" y="16763264"/>
          <a:ext cx="8382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5" name="普通建設事業費 （ うち更新整備　）平均値テキスト">
          <a:extLst>
            <a:ext uri="{FF2B5EF4-FFF2-40B4-BE49-F238E27FC236}">
              <a16:creationId xmlns="" xmlns:a16="http://schemas.microsoft.com/office/drawing/2014/main" id="{00000000-0008-0000-0600-0000DB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6" name="フローチャート: 判断 475">
          <a:extLst>
            <a:ext uri="{FF2B5EF4-FFF2-40B4-BE49-F238E27FC236}">
              <a16:creationId xmlns="" xmlns:a16="http://schemas.microsoft.com/office/drawing/2014/main" id="{00000000-0008-0000-0600-0000DC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132614</xdr:rowOff>
    </xdr:from>
    <xdr:to>
      <xdr:col>50</xdr:col>
      <xdr:colOff>114300</xdr:colOff>
      <xdr:row>98</xdr:row>
      <xdr:rowOff>155637</xdr:rowOff>
    </xdr:to>
    <xdr:cxnSp macro="">
      <xdr:nvCxnSpPr>
        <xdr:cNvPr id="477" name="直線コネクタ 476">
          <a:extLst>
            <a:ext uri="{FF2B5EF4-FFF2-40B4-BE49-F238E27FC236}">
              <a16:creationId xmlns="" xmlns:a16="http://schemas.microsoft.com/office/drawing/2014/main" id="{00000000-0008-0000-0600-0000DD010000}"/>
            </a:ext>
          </a:extLst>
        </xdr:cNvPr>
        <xdr:cNvCxnSpPr/>
      </xdr:nvCxnSpPr>
      <xdr:spPr>
        <a:xfrm flipV="1">
          <a:off x="8750300" y="16763264"/>
          <a:ext cx="889000" cy="19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136024</xdr:rowOff>
    </xdr:from>
    <xdr:to>
      <xdr:col>50</xdr:col>
      <xdr:colOff>165100</xdr:colOff>
      <xdr:row>96</xdr:row>
      <xdr:rowOff>66174</xdr:rowOff>
    </xdr:to>
    <xdr:sp macro="" textlink="">
      <xdr:nvSpPr>
        <xdr:cNvPr id="478" name="フローチャート: 判断 477">
          <a:extLst>
            <a:ext uri="{FF2B5EF4-FFF2-40B4-BE49-F238E27FC236}">
              <a16:creationId xmlns="" xmlns:a16="http://schemas.microsoft.com/office/drawing/2014/main" id="{00000000-0008-0000-0600-0000DE010000}"/>
            </a:ext>
          </a:extLst>
        </xdr:cNvPr>
        <xdr:cNvSpPr/>
      </xdr:nvSpPr>
      <xdr:spPr>
        <a:xfrm>
          <a:off x="9588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82701</xdr:rowOff>
    </xdr:from>
    <xdr:ext cx="534377"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9372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65943</xdr:rowOff>
    </xdr:from>
    <xdr:to>
      <xdr:col>45</xdr:col>
      <xdr:colOff>177800</xdr:colOff>
      <xdr:row>98</xdr:row>
      <xdr:rowOff>155637</xdr:rowOff>
    </xdr:to>
    <xdr:cxnSp macro="">
      <xdr:nvCxnSpPr>
        <xdr:cNvPr id="480" name="直線コネクタ 479">
          <a:extLst>
            <a:ext uri="{FF2B5EF4-FFF2-40B4-BE49-F238E27FC236}">
              <a16:creationId xmlns="" xmlns:a16="http://schemas.microsoft.com/office/drawing/2014/main" id="{00000000-0008-0000-0600-0000E0010000}"/>
            </a:ext>
          </a:extLst>
        </xdr:cNvPr>
        <xdr:cNvCxnSpPr/>
      </xdr:nvCxnSpPr>
      <xdr:spPr>
        <a:xfrm>
          <a:off x="7861300" y="16868043"/>
          <a:ext cx="889000" cy="8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164991</xdr:rowOff>
    </xdr:from>
    <xdr:to>
      <xdr:col>46</xdr:col>
      <xdr:colOff>38100</xdr:colOff>
      <xdr:row>96</xdr:row>
      <xdr:rowOff>95141</xdr:rowOff>
    </xdr:to>
    <xdr:sp macro="" textlink="">
      <xdr:nvSpPr>
        <xdr:cNvPr id="481" name="フローチャート: 判断 480">
          <a:extLst>
            <a:ext uri="{FF2B5EF4-FFF2-40B4-BE49-F238E27FC236}">
              <a16:creationId xmlns="" xmlns:a16="http://schemas.microsoft.com/office/drawing/2014/main" id="{00000000-0008-0000-0600-0000E1010000}"/>
            </a:ext>
          </a:extLst>
        </xdr:cNvPr>
        <xdr:cNvSpPr/>
      </xdr:nvSpPr>
      <xdr:spPr>
        <a:xfrm>
          <a:off x="8699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111668</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8483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65943</xdr:rowOff>
    </xdr:from>
    <xdr:to>
      <xdr:col>41</xdr:col>
      <xdr:colOff>50800</xdr:colOff>
      <xdr:row>99</xdr:row>
      <xdr:rowOff>87219</xdr:rowOff>
    </xdr:to>
    <xdr:cxnSp macro="">
      <xdr:nvCxnSpPr>
        <xdr:cNvPr id="483" name="直線コネクタ 482">
          <a:extLst>
            <a:ext uri="{FF2B5EF4-FFF2-40B4-BE49-F238E27FC236}">
              <a16:creationId xmlns="" xmlns:a16="http://schemas.microsoft.com/office/drawing/2014/main" id="{00000000-0008-0000-0600-0000E3010000}"/>
            </a:ext>
          </a:extLst>
        </xdr:cNvPr>
        <xdr:cNvCxnSpPr/>
      </xdr:nvCxnSpPr>
      <xdr:spPr>
        <a:xfrm flipV="1">
          <a:off x="6972300" y="16868043"/>
          <a:ext cx="889000" cy="19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68376</xdr:rowOff>
    </xdr:from>
    <xdr:to>
      <xdr:col>41</xdr:col>
      <xdr:colOff>101600</xdr:colOff>
      <xdr:row>96</xdr:row>
      <xdr:rowOff>169976</xdr:rowOff>
    </xdr:to>
    <xdr:sp macro="" textlink="">
      <xdr:nvSpPr>
        <xdr:cNvPr id="484" name="フローチャート: 判断 483">
          <a:extLst>
            <a:ext uri="{FF2B5EF4-FFF2-40B4-BE49-F238E27FC236}">
              <a16:creationId xmlns="" xmlns:a16="http://schemas.microsoft.com/office/drawing/2014/main" id="{00000000-0008-0000-0600-0000E4010000}"/>
            </a:ext>
          </a:extLst>
        </xdr:cNvPr>
        <xdr:cNvSpPr/>
      </xdr:nvSpPr>
      <xdr:spPr>
        <a:xfrm>
          <a:off x="7810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15053</xdr:rowOff>
    </xdr:from>
    <xdr:ext cx="534377"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7594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112151</xdr:rowOff>
    </xdr:from>
    <xdr:to>
      <xdr:col>36</xdr:col>
      <xdr:colOff>165100</xdr:colOff>
      <xdr:row>97</xdr:row>
      <xdr:rowOff>42301</xdr:rowOff>
    </xdr:to>
    <xdr:sp macro="" textlink="">
      <xdr:nvSpPr>
        <xdr:cNvPr id="486" name="フローチャート: 判断 485">
          <a:extLst>
            <a:ext uri="{FF2B5EF4-FFF2-40B4-BE49-F238E27FC236}">
              <a16:creationId xmlns="" xmlns:a16="http://schemas.microsoft.com/office/drawing/2014/main" id="{00000000-0008-0000-0600-0000E6010000}"/>
            </a:ext>
          </a:extLst>
        </xdr:cNvPr>
        <xdr:cNvSpPr/>
      </xdr:nvSpPr>
      <xdr:spPr>
        <a:xfrm>
          <a:off x="6921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58828</xdr:rowOff>
    </xdr:from>
    <xdr:ext cx="534377"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6705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81961</xdr:rowOff>
    </xdr:from>
    <xdr:to>
      <xdr:col>55</xdr:col>
      <xdr:colOff>50800</xdr:colOff>
      <xdr:row>98</xdr:row>
      <xdr:rowOff>12111</xdr:rowOff>
    </xdr:to>
    <xdr:sp macro="" textlink="">
      <xdr:nvSpPr>
        <xdr:cNvPr id="493" name="楕円 492">
          <a:extLst>
            <a:ext uri="{FF2B5EF4-FFF2-40B4-BE49-F238E27FC236}">
              <a16:creationId xmlns="" xmlns:a16="http://schemas.microsoft.com/office/drawing/2014/main" id="{00000000-0008-0000-0600-0000ED010000}"/>
            </a:ext>
          </a:extLst>
        </xdr:cNvPr>
        <xdr:cNvSpPr/>
      </xdr:nvSpPr>
      <xdr:spPr>
        <a:xfrm>
          <a:off x="10426700" y="167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60388</xdr:rowOff>
    </xdr:from>
    <xdr:ext cx="534377" cy="259045"/>
    <xdr:sp macro="" textlink="">
      <xdr:nvSpPr>
        <xdr:cNvPr id="494" name="普通建設事業費 （ うち更新整備　）該当値テキスト">
          <a:extLst>
            <a:ext uri="{FF2B5EF4-FFF2-40B4-BE49-F238E27FC236}">
              <a16:creationId xmlns="" xmlns:a16="http://schemas.microsoft.com/office/drawing/2014/main" id="{00000000-0008-0000-0600-0000EE010000}"/>
            </a:ext>
          </a:extLst>
        </xdr:cNvPr>
        <xdr:cNvSpPr txBox="1"/>
      </xdr:nvSpPr>
      <xdr:spPr>
        <a:xfrm>
          <a:off x="10528300" y="166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81814</xdr:rowOff>
    </xdr:from>
    <xdr:to>
      <xdr:col>50</xdr:col>
      <xdr:colOff>165100</xdr:colOff>
      <xdr:row>98</xdr:row>
      <xdr:rowOff>11964</xdr:rowOff>
    </xdr:to>
    <xdr:sp macro="" textlink="">
      <xdr:nvSpPr>
        <xdr:cNvPr id="495" name="楕円 494">
          <a:extLst>
            <a:ext uri="{FF2B5EF4-FFF2-40B4-BE49-F238E27FC236}">
              <a16:creationId xmlns="" xmlns:a16="http://schemas.microsoft.com/office/drawing/2014/main" id="{00000000-0008-0000-0600-0000EF010000}"/>
            </a:ext>
          </a:extLst>
        </xdr:cNvPr>
        <xdr:cNvSpPr/>
      </xdr:nvSpPr>
      <xdr:spPr>
        <a:xfrm>
          <a:off x="9588500" y="1671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3091</xdr:rowOff>
    </xdr:from>
    <xdr:ext cx="534377"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9372111" y="1680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104837</xdr:rowOff>
    </xdr:from>
    <xdr:to>
      <xdr:col>46</xdr:col>
      <xdr:colOff>38100</xdr:colOff>
      <xdr:row>99</xdr:row>
      <xdr:rowOff>34987</xdr:rowOff>
    </xdr:to>
    <xdr:sp macro="" textlink="">
      <xdr:nvSpPr>
        <xdr:cNvPr id="497" name="楕円 496">
          <a:extLst>
            <a:ext uri="{FF2B5EF4-FFF2-40B4-BE49-F238E27FC236}">
              <a16:creationId xmlns="" xmlns:a16="http://schemas.microsoft.com/office/drawing/2014/main" id="{00000000-0008-0000-0600-0000F1010000}"/>
            </a:ext>
          </a:extLst>
        </xdr:cNvPr>
        <xdr:cNvSpPr/>
      </xdr:nvSpPr>
      <xdr:spPr>
        <a:xfrm>
          <a:off x="8699500" y="1690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26114</xdr:rowOff>
    </xdr:from>
    <xdr:ext cx="469744"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8515428" y="1699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15143</xdr:rowOff>
    </xdr:from>
    <xdr:to>
      <xdr:col>41</xdr:col>
      <xdr:colOff>101600</xdr:colOff>
      <xdr:row>98</xdr:row>
      <xdr:rowOff>116743</xdr:rowOff>
    </xdr:to>
    <xdr:sp macro="" textlink="">
      <xdr:nvSpPr>
        <xdr:cNvPr id="499" name="楕円 498">
          <a:extLst>
            <a:ext uri="{FF2B5EF4-FFF2-40B4-BE49-F238E27FC236}">
              <a16:creationId xmlns="" xmlns:a16="http://schemas.microsoft.com/office/drawing/2014/main" id="{00000000-0008-0000-0600-0000F3010000}"/>
            </a:ext>
          </a:extLst>
        </xdr:cNvPr>
        <xdr:cNvSpPr/>
      </xdr:nvSpPr>
      <xdr:spPr>
        <a:xfrm>
          <a:off x="7810500" y="1681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107870</xdr:rowOff>
    </xdr:from>
    <xdr:ext cx="534377"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7594111" y="1690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36419</xdr:rowOff>
    </xdr:from>
    <xdr:to>
      <xdr:col>36</xdr:col>
      <xdr:colOff>165100</xdr:colOff>
      <xdr:row>99</xdr:row>
      <xdr:rowOff>138019</xdr:rowOff>
    </xdr:to>
    <xdr:sp macro="" textlink="">
      <xdr:nvSpPr>
        <xdr:cNvPr id="501" name="楕円 500">
          <a:extLst>
            <a:ext uri="{FF2B5EF4-FFF2-40B4-BE49-F238E27FC236}">
              <a16:creationId xmlns="" xmlns:a16="http://schemas.microsoft.com/office/drawing/2014/main" id="{00000000-0008-0000-0600-0000F5010000}"/>
            </a:ext>
          </a:extLst>
        </xdr:cNvPr>
        <xdr:cNvSpPr/>
      </xdr:nvSpPr>
      <xdr:spPr>
        <a:xfrm>
          <a:off x="6921500" y="170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129146</xdr:rowOff>
    </xdr:from>
    <xdr:ext cx="378565"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6783017" y="1710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 xmlns:a16="http://schemas.microsoft.com/office/drawing/2014/main" id="{00000000-0008-0000-06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 xmlns:a16="http://schemas.microsoft.com/office/drawing/2014/main" id="{00000000-0008-0000-06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 xmlns:a16="http://schemas.microsoft.com/office/drawing/2014/main" id="{00000000-0008-0000-06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 xmlns:a16="http://schemas.microsoft.com/office/drawing/2014/main" id="{00000000-0008-0000-06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 xmlns:a16="http://schemas.microsoft.com/office/drawing/2014/main" id="{00000000-0008-0000-06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 xmlns:a16="http://schemas.microsoft.com/office/drawing/2014/main" id="{00000000-0008-0000-06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 xmlns:a16="http://schemas.microsoft.com/office/drawing/2014/main" id="{00000000-0008-0000-06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 xmlns:a16="http://schemas.microsoft.com/office/drawing/2014/main" id="{00000000-0008-0000-06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a:extLst>
            <a:ext uri="{FF2B5EF4-FFF2-40B4-BE49-F238E27FC236}">
              <a16:creationId xmlns="" xmlns:a16="http://schemas.microsoft.com/office/drawing/2014/main" id="{00000000-0008-0000-06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8" name="直線コネクタ 527">
          <a:extLst>
            <a:ext uri="{FF2B5EF4-FFF2-40B4-BE49-F238E27FC236}">
              <a16:creationId xmlns="" xmlns:a16="http://schemas.microsoft.com/office/drawing/2014/main" id="{00000000-0008-0000-0600-000010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9" name="災害復旧事業費最小値テキスト">
          <a:extLst>
            <a:ext uri="{FF2B5EF4-FFF2-40B4-BE49-F238E27FC236}">
              <a16:creationId xmlns="" xmlns:a16="http://schemas.microsoft.com/office/drawing/2014/main" id="{00000000-0008-0000-0600-000011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a:extLst>
            <a:ext uri="{FF2B5EF4-FFF2-40B4-BE49-F238E27FC236}">
              <a16:creationId xmlns="" xmlns:a16="http://schemas.microsoft.com/office/drawing/2014/main" id="{00000000-0008-0000-0600-000012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31" name="災害復旧事業費最大値テキスト">
          <a:extLst>
            <a:ext uri="{FF2B5EF4-FFF2-40B4-BE49-F238E27FC236}">
              <a16:creationId xmlns="" xmlns:a16="http://schemas.microsoft.com/office/drawing/2014/main" id="{00000000-0008-0000-0600-000013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2" name="直線コネクタ 531">
          <a:extLst>
            <a:ext uri="{FF2B5EF4-FFF2-40B4-BE49-F238E27FC236}">
              <a16:creationId xmlns="" xmlns:a16="http://schemas.microsoft.com/office/drawing/2014/main" id="{00000000-0008-0000-0600-000014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3" name="直線コネクタ 532">
          <a:extLst>
            <a:ext uri="{FF2B5EF4-FFF2-40B4-BE49-F238E27FC236}">
              <a16:creationId xmlns="" xmlns:a16="http://schemas.microsoft.com/office/drawing/2014/main" id="{00000000-0008-0000-0600-000015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4" name="災害復旧事業費平均値テキスト">
          <a:extLst>
            <a:ext uri="{FF2B5EF4-FFF2-40B4-BE49-F238E27FC236}">
              <a16:creationId xmlns="" xmlns:a16="http://schemas.microsoft.com/office/drawing/2014/main" id="{00000000-0008-0000-0600-000016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5" name="フローチャート: 判断 534">
          <a:extLst>
            <a:ext uri="{FF2B5EF4-FFF2-40B4-BE49-F238E27FC236}">
              <a16:creationId xmlns="" xmlns:a16="http://schemas.microsoft.com/office/drawing/2014/main" id="{00000000-0008-0000-0600-000017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6" name="直線コネクタ 535">
          <a:extLst>
            <a:ext uri="{FF2B5EF4-FFF2-40B4-BE49-F238E27FC236}">
              <a16:creationId xmlns="" xmlns:a16="http://schemas.microsoft.com/office/drawing/2014/main" id="{00000000-0008-0000-0600-000018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78907</xdr:rowOff>
    </xdr:from>
    <xdr:to>
      <xdr:col>81</xdr:col>
      <xdr:colOff>101600</xdr:colOff>
      <xdr:row>39</xdr:row>
      <xdr:rowOff>9057</xdr:rowOff>
    </xdr:to>
    <xdr:sp macro="" textlink="">
      <xdr:nvSpPr>
        <xdr:cNvPr id="537" name="フローチャート: 判断 536">
          <a:extLst>
            <a:ext uri="{FF2B5EF4-FFF2-40B4-BE49-F238E27FC236}">
              <a16:creationId xmlns="" xmlns:a16="http://schemas.microsoft.com/office/drawing/2014/main" id="{00000000-0008-0000-0600-000019020000}"/>
            </a:ext>
          </a:extLst>
        </xdr:cNvPr>
        <xdr:cNvSpPr/>
      </xdr:nvSpPr>
      <xdr:spPr>
        <a:xfrm>
          <a:off x="15430500" y="659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25584</xdr:rowOff>
    </xdr:from>
    <xdr:ext cx="469744"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5246428" y="636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9" name="直線コネクタ 538">
          <a:extLst>
            <a:ext uri="{FF2B5EF4-FFF2-40B4-BE49-F238E27FC236}">
              <a16:creationId xmlns="" xmlns:a16="http://schemas.microsoft.com/office/drawing/2014/main" id="{00000000-0008-0000-0600-00001B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40" name="フローチャート: 判断 539">
          <a:extLst>
            <a:ext uri="{FF2B5EF4-FFF2-40B4-BE49-F238E27FC236}">
              <a16:creationId xmlns="" xmlns:a16="http://schemas.microsoft.com/office/drawing/2014/main" id="{00000000-0008-0000-0600-00001C020000}"/>
            </a:ext>
          </a:extLst>
        </xdr:cNvPr>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57327</xdr:rowOff>
    </xdr:from>
    <xdr:ext cx="469744"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4357428" y="640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2" name="直線コネクタ 541">
          <a:extLst>
            <a:ext uri="{FF2B5EF4-FFF2-40B4-BE49-F238E27FC236}">
              <a16:creationId xmlns="" xmlns:a16="http://schemas.microsoft.com/office/drawing/2014/main" id="{00000000-0008-0000-0600-00001E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43" name="フローチャート: 判断 542">
          <a:extLst>
            <a:ext uri="{FF2B5EF4-FFF2-40B4-BE49-F238E27FC236}">
              <a16:creationId xmlns="" xmlns:a16="http://schemas.microsoft.com/office/drawing/2014/main" id="{00000000-0008-0000-0600-00001F020000}"/>
            </a:ext>
          </a:extLst>
        </xdr:cNvPr>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95144</xdr:rowOff>
    </xdr:from>
    <xdr:ext cx="469744"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3468428" y="643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45" name="フローチャート: 判断 544">
          <a:extLst>
            <a:ext uri="{FF2B5EF4-FFF2-40B4-BE49-F238E27FC236}">
              <a16:creationId xmlns="" xmlns:a16="http://schemas.microsoft.com/office/drawing/2014/main" id="{00000000-0008-0000-0600-000021020000}"/>
            </a:ext>
          </a:extLst>
        </xdr:cNvPr>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123490</xdr:rowOff>
    </xdr:from>
    <xdr:ext cx="469744"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579428" y="6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2" name="楕円 551">
          <a:extLst>
            <a:ext uri="{FF2B5EF4-FFF2-40B4-BE49-F238E27FC236}">
              <a16:creationId xmlns="" xmlns:a16="http://schemas.microsoft.com/office/drawing/2014/main" id="{00000000-0008-0000-0600-000028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3" name="災害復旧事業費該当値テキスト">
          <a:extLst>
            <a:ext uri="{FF2B5EF4-FFF2-40B4-BE49-F238E27FC236}">
              <a16:creationId xmlns="" xmlns:a16="http://schemas.microsoft.com/office/drawing/2014/main" id="{00000000-0008-0000-0600-000029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4" name="楕円 553">
          <a:extLst>
            <a:ext uri="{FF2B5EF4-FFF2-40B4-BE49-F238E27FC236}">
              <a16:creationId xmlns="" xmlns:a16="http://schemas.microsoft.com/office/drawing/2014/main" id="{00000000-0008-0000-0600-00002A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6" name="楕円 555">
          <a:extLst>
            <a:ext uri="{FF2B5EF4-FFF2-40B4-BE49-F238E27FC236}">
              <a16:creationId xmlns="" xmlns:a16="http://schemas.microsoft.com/office/drawing/2014/main" id="{00000000-0008-0000-0600-00002C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8" name="楕円 557">
          <a:extLst>
            <a:ext uri="{FF2B5EF4-FFF2-40B4-BE49-F238E27FC236}">
              <a16:creationId xmlns="" xmlns:a16="http://schemas.microsoft.com/office/drawing/2014/main" id="{00000000-0008-0000-0600-00002E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0" name="楕円 559">
          <a:extLst>
            <a:ext uri="{FF2B5EF4-FFF2-40B4-BE49-F238E27FC236}">
              <a16:creationId xmlns="" xmlns:a16="http://schemas.microsoft.com/office/drawing/2014/main" id="{00000000-0008-0000-0600-000030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 xmlns:a16="http://schemas.microsoft.com/office/drawing/2014/main" id="{00000000-0008-0000-06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 xmlns:a16="http://schemas.microsoft.com/office/drawing/2014/main" id="{00000000-0008-0000-06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 xmlns:a16="http://schemas.microsoft.com/office/drawing/2014/main" id="{00000000-0008-0000-06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 xmlns:a16="http://schemas.microsoft.com/office/drawing/2014/main" id="{00000000-0008-0000-06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 xmlns:a16="http://schemas.microsoft.com/office/drawing/2014/main" id="{00000000-0008-0000-06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 xmlns:a16="http://schemas.microsoft.com/office/drawing/2014/main" id="{00000000-0008-0000-06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 xmlns:a16="http://schemas.microsoft.com/office/drawing/2014/main" id="{00000000-0008-0000-06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 xmlns:a16="http://schemas.microsoft.com/office/drawing/2014/main" id="{00000000-0008-0000-06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a:extLst>
            <a:ext uri="{FF2B5EF4-FFF2-40B4-BE49-F238E27FC236}">
              <a16:creationId xmlns="" xmlns:a16="http://schemas.microsoft.com/office/drawing/2014/main" id="{00000000-0008-0000-06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a:extLst>
            <a:ext uri="{FF2B5EF4-FFF2-40B4-BE49-F238E27FC236}">
              <a16:creationId xmlns="" xmlns:a16="http://schemas.microsoft.com/office/drawing/2014/main" id="{00000000-0008-0000-0600-00004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a:extLst>
            <a:ext uri="{FF2B5EF4-FFF2-40B4-BE49-F238E27FC236}">
              <a16:creationId xmlns="" xmlns:a16="http://schemas.microsoft.com/office/drawing/2014/main" id="{00000000-0008-0000-0600-00004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a:extLst>
            <a:ext uri="{FF2B5EF4-FFF2-40B4-BE49-F238E27FC236}">
              <a16:creationId xmlns="" xmlns:a16="http://schemas.microsoft.com/office/drawing/2014/main" id="{00000000-0008-0000-0600-00004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a:extLst>
            <a:ext uri="{FF2B5EF4-FFF2-40B4-BE49-F238E27FC236}">
              <a16:creationId xmlns="" xmlns:a16="http://schemas.microsoft.com/office/drawing/2014/main" id="{00000000-0008-0000-0600-00004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a:extLst>
            <a:ext uri="{FF2B5EF4-FFF2-40B4-BE49-F238E27FC236}">
              <a16:creationId xmlns="" xmlns:a16="http://schemas.microsoft.com/office/drawing/2014/main" id="{00000000-0008-0000-0600-00004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a:extLst>
            <a:ext uri="{FF2B5EF4-FFF2-40B4-BE49-F238E27FC236}">
              <a16:creationId xmlns="" xmlns:a16="http://schemas.microsoft.com/office/drawing/2014/main" id="{00000000-0008-0000-0600-00004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a:extLst>
            <a:ext uri="{FF2B5EF4-FFF2-40B4-BE49-F238E27FC236}">
              <a16:creationId xmlns="" xmlns:a16="http://schemas.microsoft.com/office/drawing/2014/main" id="{00000000-0008-0000-0600-00004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a:extLst>
            <a:ext uri="{FF2B5EF4-FFF2-40B4-BE49-F238E27FC236}">
              <a16:creationId xmlns="" xmlns:a16="http://schemas.microsoft.com/office/drawing/2014/main" id="{00000000-0008-0000-0600-00004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a:extLst>
            <a:ext uri="{FF2B5EF4-FFF2-40B4-BE49-F238E27FC236}">
              <a16:creationId xmlns="" xmlns:a16="http://schemas.microsoft.com/office/drawing/2014/main" id="{00000000-0008-0000-0600-00004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a:extLst>
            <a:ext uri="{FF2B5EF4-FFF2-40B4-BE49-F238E27FC236}">
              <a16:creationId xmlns="" xmlns:a16="http://schemas.microsoft.com/office/drawing/2014/main" id="{00000000-0008-0000-0600-00004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a:extLst>
            <a:ext uri="{FF2B5EF4-FFF2-40B4-BE49-F238E27FC236}">
              <a16:creationId xmlns="" xmlns:a16="http://schemas.microsoft.com/office/drawing/2014/main" id="{00000000-0008-0000-0600-00004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a:extLst>
            <a:ext uri="{FF2B5EF4-FFF2-40B4-BE49-F238E27FC236}">
              <a16:creationId xmlns="" xmlns:a16="http://schemas.microsoft.com/office/drawing/2014/main" id="{00000000-0008-0000-0600-00005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a:extLst>
            <a:ext uri="{FF2B5EF4-FFF2-40B4-BE49-F238E27FC236}">
              <a16:creationId xmlns="" xmlns:a16="http://schemas.microsoft.com/office/drawing/2014/main" id="{00000000-0008-0000-0600-00005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a:extLst>
            <a:ext uri="{FF2B5EF4-FFF2-40B4-BE49-F238E27FC236}">
              <a16:creationId xmlns="" xmlns:a16="http://schemas.microsoft.com/office/drawing/2014/main" id="{00000000-0008-0000-0600-00005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a:extLst>
            <a:ext uri="{FF2B5EF4-FFF2-40B4-BE49-F238E27FC236}">
              <a16:creationId xmlns="" xmlns:a16="http://schemas.microsoft.com/office/drawing/2014/main" id="{00000000-0008-0000-0600-00005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a:extLst>
            <a:ext uri="{FF2B5EF4-FFF2-40B4-BE49-F238E27FC236}">
              <a16:creationId xmlns="" xmlns:a16="http://schemas.microsoft.com/office/drawing/2014/main" id="{00000000-0008-0000-0600-00005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a:extLst>
            <a:ext uri="{FF2B5EF4-FFF2-40B4-BE49-F238E27FC236}">
              <a16:creationId xmlns="" xmlns:a16="http://schemas.microsoft.com/office/drawing/2014/main" id="{00000000-0008-0000-0600-00005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a:extLst>
            <a:ext uri="{FF2B5EF4-FFF2-40B4-BE49-F238E27FC236}">
              <a16:creationId xmlns="" xmlns:a16="http://schemas.microsoft.com/office/drawing/2014/main" id="{00000000-0008-0000-0600-00005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a:extLst>
            <a:ext uri="{FF2B5EF4-FFF2-40B4-BE49-F238E27FC236}">
              <a16:creationId xmlns="" xmlns:a16="http://schemas.microsoft.com/office/drawing/2014/main" id="{00000000-0008-0000-0600-00006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 xmlns:a16="http://schemas.microsoft.com/office/drawing/2014/main" id="{00000000-0008-0000-06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 xmlns:a16="http://schemas.microsoft.com/office/drawing/2014/main" id="{00000000-0008-0000-06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 xmlns:a16="http://schemas.microsoft.com/office/drawing/2014/main" id="{00000000-0008-0000-06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 xmlns:a16="http://schemas.microsoft.com/office/drawing/2014/main" id="{00000000-0008-0000-06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 xmlns:a16="http://schemas.microsoft.com/office/drawing/2014/main" id="{00000000-0008-0000-06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 xmlns:a16="http://schemas.microsoft.com/office/drawing/2014/main" id="{00000000-0008-0000-06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 xmlns:a16="http://schemas.microsoft.com/office/drawing/2014/main" id="{00000000-0008-0000-06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 xmlns:a16="http://schemas.microsoft.com/office/drawing/2014/main" id="{00000000-0008-0000-06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5" name="公債費最小値テキスト">
          <a:extLst>
            <a:ext uri="{FF2B5EF4-FFF2-40B4-BE49-F238E27FC236}">
              <a16:creationId xmlns="" xmlns:a16="http://schemas.microsoft.com/office/drawing/2014/main" id="{00000000-0008-0000-0600-00007B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6" name="直線コネクタ 635">
          <a:extLst>
            <a:ext uri="{FF2B5EF4-FFF2-40B4-BE49-F238E27FC236}">
              <a16:creationId xmlns="" xmlns:a16="http://schemas.microsoft.com/office/drawing/2014/main" id="{00000000-0008-0000-0600-00007C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7" name="公債費最大値テキスト">
          <a:extLst>
            <a:ext uri="{FF2B5EF4-FFF2-40B4-BE49-F238E27FC236}">
              <a16:creationId xmlns="" xmlns:a16="http://schemas.microsoft.com/office/drawing/2014/main" id="{00000000-0008-0000-0600-00007D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8" name="直線コネクタ 637">
          <a:extLst>
            <a:ext uri="{FF2B5EF4-FFF2-40B4-BE49-F238E27FC236}">
              <a16:creationId xmlns="" xmlns:a16="http://schemas.microsoft.com/office/drawing/2014/main" id="{00000000-0008-0000-0600-00007E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85737</xdr:rowOff>
    </xdr:from>
    <xdr:to>
      <xdr:col>85</xdr:col>
      <xdr:colOff>127000</xdr:colOff>
      <xdr:row>77</xdr:row>
      <xdr:rowOff>101791</xdr:rowOff>
    </xdr:to>
    <xdr:cxnSp macro="">
      <xdr:nvCxnSpPr>
        <xdr:cNvPr id="639" name="直線コネクタ 638">
          <a:extLst>
            <a:ext uri="{FF2B5EF4-FFF2-40B4-BE49-F238E27FC236}">
              <a16:creationId xmlns="" xmlns:a16="http://schemas.microsoft.com/office/drawing/2014/main" id="{00000000-0008-0000-0600-00007F020000}"/>
            </a:ext>
          </a:extLst>
        </xdr:cNvPr>
        <xdr:cNvCxnSpPr/>
      </xdr:nvCxnSpPr>
      <xdr:spPr>
        <a:xfrm flipV="1">
          <a:off x="15481300" y="13287387"/>
          <a:ext cx="838200" cy="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40" name="公債費平均値テキスト">
          <a:extLst>
            <a:ext uri="{FF2B5EF4-FFF2-40B4-BE49-F238E27FC236}">
              <a16:creationId xmlns="" xmlns:a16="http://schemas.microsoft.com/office/drawing/2014/main" id="{00000000-0008-0000-0600-000080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41" name="フローチャート: 判断 640">
          <a:extLst>
            <a:ext uri="{FF2B5EF4-FFF2-40B4-BE49-F238E27FC236}">
              <a16:creationId xmlns="" xmlns:a16="http://schemas.microsoft.com/office/drawing/2014/main" id="{00000000-0008-0000-0600-000081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89078</xdr:rowOff>
    </xdr:from>
    <xdr:to>
      <xdr:col>81</xdr:col>
      <xdr:colOff>50800</xdr:colOff>
      <xdr:row>77</xdr:row>
      <xdr:rowOff>101791</xdr:rowOff>
    </xdr:to>
    <xdr:cxnSp macro="">
      <xdr:nvCxnSpPr>
        <xdr:cNvPr id="642" name="直線コネクタ 641">
          <a:extLst>
            <a:ext uri="{FF2B5EF4-FFF2-40B4-BE49-F238E27FC236}">
              <a16:creationId xmlns="" xmlns:a16="http://schemas.microsoft.com/office/drawing/2014/main" id="{00000000-0008-0000-0600-000082020000}"/>
            </a:ext>
          </a:extLst>
        </xdr:cNvPr>
        <xdr:cNvCxnSpPr/>
      </xdr:nvCxnSpPr>
      <xdr:spPr>
        <a:xfrm>
          <a:off x="14592300" y="13290728"/>
          <a:ext cx="8890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3747</xdr:rowOff>
    </xdr:from>
    <xdr:to>
      <xdr:col>81</xdr:col>
      <xdr:colOff>101600</xdr:colOff>
      <xdr:row>76</xdr:row>
      <xdr:rowOff>105347</xdr:rowOff>
    </xdr:to>
    <xdr:sp macro="" textlink="">
      <xdr:nvSpPr>
        <xdr:cNvPr id="643" name="フローチャート: 判断 642">
          <a:extLst>
            <a:ext uri="{FF2B5EF4-FFF2-40B4-BE49-F238E27FC236}">
              <a16:creationId xmlns="" xmlns:a16="http://schemas.microsoft.com/office/drawing/2014/main" id="{00000000-0008-0000-0600-000083020000}"/>
            </a:ext>
          </a:extLst>
        </xdr:cNvPr>
        <xdr:cNvSpPr/>
      </xdr:nvSpPr>
      <xdr:spPr>
        <a:xfrm>
          <a:off x="15430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121873</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5214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84976</xdr:rowOff>
    </xdr:from>
    <xdr:to>
      <xdr:col>76</xdr:col>
      <xdr:colOff>114300</xdr:colOff>
      <xdr:row>77</xdr:row>
      <xdr:rowOff>89078</xdr:rowOff>
    </xdr:to>
    <xdr:cxnSp macro="">
      <xdr:nvCxnSpPr>
        <xdr:cNvPr id="645" name="直線コネクタ 644">
          <a:extLst>
            <a:ext uri="{FF2B5EF4-FFF2-40B4-BE49-F238E27FC236}">
              <a16:creationId xmlns="" xmlns:a16="http://schemas.microsoft.com/office/drawing/2014/main" id="{00000000-0008-0000-0600-000085020000}"/>
            </a:ext>
          </a:extLst>
        </xdr:cNvPr>
        <xdr:cNvCxnSpPr/>
      </xdr:nvCxnSpPr>
      <xdr:spPr>
        <a:xfrm>
          <a:off x="13703300" y="13286626"/>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46" name="フローチャート: 判断 645">
          <a:extLst>
            <a:ext uri="{FF2B5EF4-FFF2-40B4-BE49-F238E27FC236}">
              <a16:creationId xmlns="" xmlns:a16="http://schemas.microsoft.com/office/drawing/2014/main" id="{00000000-0008-0000-0600-000086020000}"/>
            </a:ext>
          </a:extLst>
        </xdr:cNvPr>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113593</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4325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62725</xdr:rowOff>
    </xdr:from>
    <xdr:to>
      <xdr:col>71</xdr:col>
      <xdr:colOff>177800</xdr:colOff>
      <xdr:row>77</xdr:row>
      <xdr:rowOff>84976</xdr:rowOff>
    </xdr:to>
    <xdr:cxnSp macro="">
      <xdr:nvCxnSpPr>
        <xdr:cNvPr id="648" name="直線コネクタ 647">
          <a:extLst>
            <a:ext uri="{FF2B5EF4-FFF2-40B4-BE49-F238E27FC236}">
              <a16:creationId xmlns="" xmlns:a16="http://schemas.microsoft.com/office/drawing/2014/main" id="{00000000-0008-0000-0600-000088020000}"/>
            </a:ext>
          </a:extLst>
        </xdr:cNvPr>
        <xdr:cNvCxnSpPr/>
      </xdr:nvCxnSpPr>
      <xdr:spPr>
        <a:xfrm>
          <a:off x="12814300" y="13264375"/>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49" name="フローチャート: 判断 648">
          <a:extLst>
            <a:ext uri="{FF2B5EF4-FFF2-40B4-BE49-F238E27FC236}">
              <a16:creationId xmlns="" xmlns:a16="http://schemas.microsoft.com/office/drawing/2014/main" id="{00000000-0008-0000-0600-000089020000}"/>
            </a:ext>
          </a:extLst>
        </xdr:cNvPr>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106100</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3436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51" name="フローチャート: 判断 650">
          <a:extLst>
            <a:ext uri="{FF2B5EF4-FFF2-40B4-BE49-F238E27FC236}">
              <a16:creationId xmlns="" xmlns:a16="http://schemas.microsoft.com/office/drawing/2014/main" id="{00000000-0008-0000-0600-00008B020000}"/>
            </a:ext>
          </a:extLst>
        </xdr:cNvPr>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108132</xdr:rowOff>
    </xdr:from>
    <xdr:ext cx="534377"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2547111" y="127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34937</xdr:rowOff>
    </xdr:from>
    <xdr:to>
      <xdr:col>85</xdr:col>
      <xdr:colOff>177800</xdr:colOff>
      <xdr:row>77</xdr:row>
      <xdr:rowOff>136537</xdr:rowOff>
    </xdr:to>
    <xdr:sp macro="" textlink="">
      <xdr:nvSpPr>
        <xdr:cNvPr id="658" name="楕円 657">
          <a:extLst>
            <a:ext uri="{FF2B5EF4-FFF2-40B4-BE49-F238E27FC236}">
              <a16:creationId xmlns="" xmlns:a16="http://schemas.microsoft.com/office/drawing/2014/main" id="{00000000-0008-0000-0600-000092020000}"/>
            </a:ext>
          </a:extLst>
        </xdr:cNvPr>
        <xdr:cNvSpPr/>
      </xdr:nvSpPr>
      <xdr:spPr>
        <a:xfrm>
          <a:off x="16268700" y="1323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13364</xdr:rowOff>
    </xdr:from>
    <xdr:ext cx="534377" cy="259045"/>
    <xdr:sp macro="" textlink="">
      <xdr:nvSpPr>
        <xdr:cNvPr id="659" name="公債費該当値テキスト">
          <a:extLst>
            <a:ext uri="{FF2B5EF4-FFF2-40B4-BE49-F238E27FC236}">
              <a16:creationId xmlns="" xmlns:a16="http://schemas.microsoft.com/office/drawing/2014/main" id="{00000000-0008-0000-0600-000093020000}"/>
            </a:ext>
          </a:extLst>
        </xdr:cNvPr>
        <xdr:cNvSpPr txBox="1"/>
      </xdr:nvSpPr>
      <xdr:spPr>
        <a:xfrm>
          <a:off x="16370300" y="132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50991</xdr:rowOff>
    </xdr:from>
    <xdr:to>
      <xdr:col>81</xdr:col>
      <xdr:colOff>101600</xdr:colOff>
      <xdr:row>77</xdr:row>
      <xdr:rowOff>152591</xdr:rowOff>
    </xdr:to>
    <xdr:sp macro="" textlink="">
      <xdr:nvSpPr>
        <xdr:cNvPr id="660" name="楕円 659">
          <a:extLst>
            <a:ext uri="{FF2B5EF4-FFF2-40B4-BE49-F238E27FC236}">
              <a16:creationId xmlns="" xmlns:a16="http://schemas.microsoft.com/office/drawing/2014/main" id="{00000000-0008-0000-0600-000094020000}"/>
            </a:ext>
          </a:extLst>
        </xdr:cNvPr>
        <xdr:cNvSpPr/>
      </xdr:nvSpPr>
      <xdr:spPr>
        <a:xfrm>
          <a:off x="15430500" y="132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143718</xdr:rowOff>
    </xdr:from>
    <xdr:ext cx="534377" cy="259045"/>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5214111" y="133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38278</xdr:rowOff>
    </xdr:from>
    <xdr:to>
      <xdr:col>76</xdr:col>
      <xdr:colOff>165100</xdr:colOff>
      <xdr:row>77</xdr:row>
      <xdr:rowOff>139878</xdr:rowOff>
    </xdr:to>
    <xdr:sp macro="" textlink="">
      <xdr:nvSpPr>
        <xdr:cNvPr id="662" name="楕円 661">
          <a:extLst>
            <a:ext uri="{FF2B5EF4-FFF2-40B4-BE49-F238E27FC236}">
              <a16:creationId xmlns="" xmlns:a16="http://schemas.microsoft.com/office/drawing/2014/main" id="{00000000-0008-0000-0600-000096020000}"/>
            </a:ext>
          </a:extLst>
        </xdr:cNvPr>
        <xdr:cNvSpPr/>
      </xdr:nvSpPr>
      <xdr:spPr>
        <a:xfrm>
          <a:off x="14541500" y="1323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131005</xdr:rowOff>
    </xdr:from>
    <xdr:ext cx="534377"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4325111" y="1333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34176</xdr:rowOff>
    </xdr:from>
    <xdr:to>
      <xdr:col>72</xdr:col>
      <xdr:colOff>38100</xdr:colOff>
      <xdr:row>77</xdr:row>
      <xdr:rowOff>135776</xdr:rowOff>
    </xdr:to>
    <xdr:sp macro="" textlink="">
      <xdr:nvSpPr>
        <xdr:cNvPr id="664" name="楕円 663">
          <a:extLst>
            <a:ext uri="{FF2B5EF4-FFF2-40B4-BE49-F238E27FC236}">
              <a16:creationId xmlns="" xmlns:a16="http://schemas.microsoft.com/office/drawing/2014/main" id="{00000000-0008-0000-0600-000098020000}"/>
            </a:ext>
          </a:extLst>
        </xdr:cNvPr>
        <xdr:cNvSpPr/>
      </xdr:nvSpPr>
      <xdr:spPr>
        <a:xfrm>
          <a:off x="13652500" y="1323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126903</xdr:rowOff>
    </xdr:from>
    <xdr:ext cx="534377"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3436111" y="1332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11925</xdr:rowOff>
    </xdr:from>
    <xdr:to>
      <xdr:col>67</xdr:col>
      <xdr:colOff>101600</xdr:colOff>
      <xdr:row>77</xdr:row>
      <xdr:rowOff>113525</xdr:rowOff>
    </xdr:to>
    <xdr:sp macro="" textlink="">
      <xdr:nvSpPr>
        <xdr:cNvPr id="666" name="楕円 665">
          <a:extLst>
            <a:ext uri="{FF2B5EF4-FFF2-40B4-BE49-F238E27FC236}">
              <a16:creationId xmlns="" xmlns:a16="http://schemas.microsoft.com/office/drawing/2014/main" id="{00000000-0008-0000-0600-00009A020000}"/>
            </a:ext>
          </a:extLst>
        </xdr:cNvPr>
        <xdr:cNvSpPr/>
      </xdr:nvSpPr>
      <xdr:spPr>
        <a:xfrm>
          <a:off x="12763500" y="1321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104652</xdr:rowOff>
    </xdr:from>
    <xdr:ext cx="534377"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2547111" y="1330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3" name="直線コネクタ 692">
          <a:extLst>
            <a:ext uri="{FF2B5EF4-FFF2-40B4-BE49-F238E27FC236}">
              <a16:creationId xmlns="" xmlns:a16="http://schemas.microsoft.com/office/drawing/2014/main" id="{00000000-0008-0000-0600-0000B5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4" name="積立金最小値テキスト">
          <a:extLst>
            <a:ext uri="{FF2B5EF4-FFF2-40B4-BE49-F238E27FC236}">
              <a16:creationId xmlns="" xmlns:a16="http://schemas.microsoft.com/office/drawing/2014/main" id="{00000000-0008-0000-0600-0000B6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5" name="直線コネクタ 694">
          <a:extLst>
            <a:ext uri="{FF2B5EF4-FFF2-40B4-BE49-F238E27FC236}">
              <a16:creationId xmlns="" xmlns:a16="http://schemas.microsoft.com/office/drawing/2014/main" id="{00000000-0008-0000-0600-0000B7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6" name="積立金最大値テキスト">
          <a:extLst>
            <a:ext uri="{FF2B5EF4-FFF2-40B4-BE49-F238E27FC236}">
              <a16:creationId xmlns="" xmlns:a16="http://schemas.microsoft.com/office/drawing/2014/main" id="{00000000-0008-0000-0600-0000B8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7" name="直線コネクタ 696">
          <a:extLst>
            <a:ext uri="{FF2B5EF4-FFF2-40B4-BE49-F238E27FC236}">
              <a16:creationId xmlns="" xmlns:a16="http://schemas.microsoft.com/office/drawing/2014/main" id="{00000000-0008-0000-0600-0000B9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22118</xdr:rowOff>
    </xdr:from>
    <xdr:to>
      <xdr:col>85</xdr:col>
      <xdr:colOff>127000</xdr:colOff>
      <xdr:row>97</xdr:row>
      <xdr:rowOff>159279</xdr:rowOff>
    </xdr:to>
    <xdr:cxnSp macro="">
      <xdr:nvCxnSpPr>
        <xdr:cNvPr id="698" name="直線コネクタ 697">
          <a:extLst>
            <a:ext uri="{FF2B5EF4-FFF2-40B4-BE49-F238E27FC236}">
              <a16:creationId xmlns="" xmlns:a16="http://schemas.microsoft.com/office/drawing/2014/main" id="{00000000-0008-0000-0600-0000BA020000}"/>
            </a:ext>
          </a:extLst>
        </xdr:cNvPr>
        <xdr:cNvCxnSpPr/>
      </xdr:nvCxnSpPr>
      <xdr:spPr>
        <a:xfrm flipV="1">
          <a:off x="15481300" y="16481318"/>
          <a:ext cx="8382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9" name="積立金平均値テキスト">
          <a:extLst>
            <a:ext uri="{FF2B5EF4-FFF2-40B4-BE49-F238E27FC236}">
              <a16:creationId xmlns="" xmlns:a16="http://schemas.microsoft.com/office/drawing/2014/main" id="{00000000-0008-0000-0600-0000BB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700" name="フローチャート: 判断 699">
          <a:extLst>
            <a:ext uri="{FF2B5EF4-FFF2-40B4-BE49-F238E27FC236}">
              <a16:creationId xmlns="" xmlns:a16="http://schemas.microsoft.com/office/drawing/2014/main" id="{00000000-0008-0000-0600-0000BC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159279</xdr:rowOff>
    </xdr:from>
    <xdr:to>
      <xdr:col>81</xdr:col>
      <xdr:colOff>50800</xdr:colOff>
      <xdr:row>98</xdr:row>
      <xdr:rowOff>45679</xdr:rowOff>
    </xdr:to>
    <xdr:cxnSp macro="">
      <xdr:nvCxnSpPr>
        <xdr:cNvPr id="701" name="直線コネクタ 700">
          <a:extLst>
            <a:ext uri="{FF2B5EF4-FFF2-40B4-BE49-F238E27FC236}">
              <a16:creationId xmlns="" xmlns:a16="http://schemas.microsoft.com/office/drawing/2014/main" id="{00000000-0008-0000-0600-0000BD020000}"/>
            </a:ext>
          </a:extLst>
        </xdr:cNvPr>
        <xdr:cNvCxnSpPr/>
      </xdr:nvCxnSpPr>
      <xdr:spPr>
        <a:xfrm flipV="1">
          <a:off x="14592300" y="16789929"/>
          <a:ext cx="889000" cy="5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116935</xdr:rowOff>
    </xdr:from>
    <xdr:to>
      <xdr:col>81</xdr:col>
      <xdr:colOff>101600</xdr:colOff>
      <xdr:row>98</xdr:row>
      <xdr:rowOff>47085</xdr:rowOff>
    </xdr:to>
    <xdr:sp macro="" textlink="">
      <xdr:nvSpPr>
        <xdr:cNvPr id="702" name="フローチャート: 判断 701">
          <a:extLst>
            <a:ext uri="{FF2B5EF4-FFF2-40B4-BE49-F238E27FC236}">
              <a16:creationId xmlns="" xmlns:a16="http://schemas.microsoft.com/office/drawing/2014/main" id="{00000000-0008-0000-0600-0000BE020000}"/>
            </a:ext>
          </a:extLst>
        </xdr:cNvPr>
        <xdr:cNvSpPr/>
      </xdr:nvSpPr>
      <xdr:spPr>
        <a:xfrm>
          <a:off x="15430500" y="167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38212</xdr:rowOff>
    </xdr:from>
    <xdr:ext cx="534377"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5214111" y="168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45679</xdr:rowOff>
    </xdr:from>
    <xdr:to>
      <xdr:col>76</xdr:col>
      <xdr:colOff>114300</xdr:colOff>
      <xdr:row>99</xdr:row>
      <xdr:rowOff>47606</xdr:rowOff>
    </xdr:to>
    <xdr:cxnSp macro="">
      <xdr:nvCxnSpPr>
        <xdr:cNvPr id="704" name="直線コネクタ 703">
          <a:extLst>
            <a:ext uri="{FF2B5EF4-FFF2-40B4-BE49-F238E27FC236}">
              <a16:creationId xmlns="" xmlns:a16="http://schemas.microsoft.com/office/drawing/2014/main" id="{00000000-0008-0000-0600-0000C0020000}"/>
            </a:ext>
          </a:extLst>
        </xdr:cNvPr>
        <xdr:cNvCxnSpPr/>
      </xdr:nvCxnSpPr>
      <xdr:spPr>
        <a:xfrm flipV="1">
          <a:off x="13703300" y="16847779"/>
          <a:ext cx="889000" cy="17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167408</xdr:rowOff>
    </xdr:from>
    <xdr:to>
      <xdr:col>76</xdr:col>
      <xdr:colOff>165100</xdr:colOff>
      <xdr:row>98</xdr:row>
      <xdr:rowOff>97558</xdr:rowOff>
    </xdr:to>
    <xdr:sp macro="" textlink="">
      <xdr:nvSpPr>
        <xdr:cNvPr id="705" name="フローチャート: 判断 704">
          <a:extLst>
            <a:ext uri="{FF2B5EF4-FFF2-40B4-BE49-F238E27FC236}">
              <a16:creationId xmlns="" xmlns:a16="http://schemas.microsoft.com/office/drawing/2014/main" id="{00000000-0008-0000-0600-0000C1020000}"/>
            </a:ext>
          </a:extLst>
        </xdr:cNvPr>
        <xdr:cNvSpPr/>
      </xdr:nvSpPr>
      <xdr:spPr>
        <a:xfrm>
          <a:off x="14541500" y="1679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88685</xdr:rowOff>
    </xdr:from>
    <xdr:ext cx="534377"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4325111" y="1689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47606</xdr:rowOff>
    </xdr:from>
    <xdr:to>
      <xdr:col>71</xdr:col>
      <xdr:colOff>177800</xdr:colOff>
      <xdr:row>99</xdr:row>
      <xdr:rowOff>88019</xdr:rowOff>
    </xdr:to>
    <xdr:cxnSp macro="">
      <xdr:nvCxnSpPr>
        <xdr:cNvPr id="707" name="直線コネクタ 706">
          <a:extLst>
            <a:ext uri="{FF2B5EF4-FFF2-40B4-BE49-F238E27FC236}">
              <a16:creationId xmlns="" xmlns:a16="http://schemas.microsoft.com/office/drawing/2014/main" id="{00000000-0008-0000-0600-0000C3020000}"/>
            </a:ext>
          </a:extLst>
        </xdr:cNvPr>
        <xdr:cNvCxnSpPr/>
      </xdr:nvCxnSpPr>
      <xdr:spPr>
        <a:xfrm flipV="1">
          <a:off x="12814300" y="17021156"/>
          <a:ext cx="889000" cy="4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142115</xdr:rowOff>
    </xdr:from>
    <xdr:to>
      <xdr:col>72</xdr:col>
      <xdr:colOff>38100</xdr:colOff>
      <xdr:row>98</xdr:row>
      <xdr:rowOff>72265</xdr:rowOff>
    </xdr:to>
    <xdr:sp macro="" textlink="">
      <xdr:nvSpPr>
        <xdr:cNvPr id="708" name="フローチャート: 判断 707">
          <a:extLst>
            <a:ext uri="{FF2B5EF4-FFF2-40B4-BE49-F238E27FC236}">
              <a16:creationId xmlns="" xmlns:a16="http://schemas.microsoft.com/office/drawing/2014/main" id="{00000000-0008-0000-0600-0000C4020000}"/>
            </a:ext>
          </a:extLst>
        </xdr:cNvPr>
        <xdr:cNvSpPr/>
      </xdr:nvSpPr>
      <xdr:spPr>
        <a:xfrm>
          <a:off x="13652500" y="1677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88792</xdr:rowOff>
    </xdr:from>
    <xdr:ext cx="534377"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3436111" y="165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22442</xdr:rowOff>
    </xdr:from>
    <xdr:to>
      <xdr:col>67</xdr:col>
      <xdr:colOff>101600</xdr:colOff>
      <xdr:row>98</xdr:row>
      <xdr:rowOff>124042</xdr:rowOff>
    </xdr:to>
    <xdr:sp macro="" textlink="">
      <xdr:nvSpPr>
        <xdr:cNvPr id="710" name="フローチャート: 判断 709">
          <a:extLst>
            <a:ext uri="{FF2B5EF4-FFF2-40B4-BE49-F238E27FC236}">
              <a16:creationId xmlns="" xmlns:a16="http://schemas.microsoft.com/office/drawing/2014/main" id="{00000000-0008-0000-0600-0000C6020000}"/>
            </a:ext>
          </a:extLst>
        </xdr:cNvPr>
        <xdr:cNvSpPr/>
      </xdr:nvSpPr>
      <xdr:spPr>
        <a:xfrm>
          <a:off x="12763500" y="168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140569</xdr:rowOff>
    </xdr:from>
    <xdr:ext cx="534377"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2547111" y="165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142768</xdr:rowOff>
    </xdr:from>
    <xdr:to>
      <xdr:col>85</xdr:col>
      <xdr:colOff>177800</xdr:colOff>
      <xdr:row>96</xdr:row>
      <xdr:rowOff>72918</xdr:rowOff>
    </xdr:to>
    <xdr:sp macro="" textlink="">
      <xdr:nvSpPr>
        <xdr:cNvPr id="717" name="楕円 716">
          <a:extLst>
            <a:ext uri="{FF2B5EF4-FFF2-40B4-BE49-F238E27FC236}">
              <a16:creationId xmlns="" xmlns:a16="http://schemas.microsoft.com/office/drawing/2014/main" id="{00000000-0008-0000-0600-0000CD020000}"/>
            </a:ext>
          </a:extLst>
        </xdr:cNvPr>
        <xdr:cNvSpPr/>
      </xdr:nvSpPr>
      <xdr:spPr>
        <a:xfrm>
          <a:off x="16268700" y="164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165645</xdr:rowOff>
    </xdr:from>
    <xdr:ext cx="534377" cy="259045"/>
    <xdr:sp macro="" textlink="">
      <xdr:nvSpPr>
        <xdr:cNvPr id="718" name="積立金該当値テキスト">
          <a:extLst>
            <a:ext uri="{FF2B5EF4-FFF2-40B4-BE49-F238E27FC236}">
              <a16:creationId xmlns="" xmlns:a16="http://schemas.microsoft.com/office/drawing/2014/main" id="{00000000-0008-0000-0600-0000CE020000}"/>
            </a:ext>
          </a:extLst>
        </xdr:cNvPr>
        <xdr:cNvSpPr txBox="1"/>
      </xdr:nvSpPr>
      <xdr:spPr>
        <a:xfrm>
          <a:off x="16370300" y="1628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108479</xdr:rowOff>
    </xdr:from>
    <xdr:to>
      <xdr:col>81</xdr:col>
      <xdr:colOff>101600</xdr:colOff>
      <xdr:row>98</xdr:row>
      <xdr:rowOff>38629</xdr:rowOff>
    </xdr:to>
    <xdr:sp macro="" textlink="">
      <xdr:nvSpPr>
        <xdr:cNvPr id="719" name="楕円 718">
          <a:extLst>
            <a:ext uri="{FF2B5EF4-FFF2-40B4-BE49-F238E27FC236}">
              <a16:creationId xmlns="" xmlns:a16="http://schemas.microsoft.com/office/drawing/2014/main" id="{00000000-0008-0000-0600-0000CF020000}"/>
            </a:ext>
          </a:extLst>
        </xdr:cNvPr>
        <xdr:cNvSpPr/>
      </xdr:nvSpPr>
      <xdr:spPr>
        <a:xfrm>
          <a:off x="15430500" y="167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55156</xdr:rowOff>
    </xdr:from>
    <xdr:ext cx="534377"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5214111" y="165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166329</xdr:rowOff>
    </xdr:from>
    <xdr:to>
      <xdr:col>76</xdr:col>
      <xdr:colOff>165100</xdr:colOff>
      <xdr:row>98</xdr:row>
      <xdr:rowOff>96479</xdr:rowOff>
    </xdr:to>
    <xdr:sp macro="" textlink="">
      <xdr:nvSpPr>
        <xdr:cNvPr id="721" name="楕円 720">
          <a:extLst>
            <a:ext uri="{FF2B5EF4-FFF2-40B4-BE49-F238E27FC236}">
              <a16:creationId xmlns="" xmlns:a16="http://schemas.microsoft.com/office/drawing/2014/main" id="{00000000-0008-0000-0600-0000D1020000}"/>
            </a:ext>
          </a:extLst>
        </xdr:cNvPr>
        <xdr:cNvSpPr/>
      </xdr:nvSpPr>
      <xdr:spPr>
        <a:xfrm>
          <a:off x="14541500" y="1679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113006</xdr:rowOff>
    </xdr:from>
    <xdr:ext cx="534377"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4325111" y="1657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168256</xdr:rowOff>
    </xdr:from>
    <xdr:to>
      <xdr:col>72</xdr:col>
      <xdr:colOff>38100</xdr:colOff>
      <xdr:row>99</xdr:row>
      <xdr:rowOff>98406</xdr:rowOff>
    </xdr:to>
    <xdr:sp macro="" textlink="">
      <xdr:nvSpPr>
        <xdr:cNvPr id="723" name="楕円 722">
          <a:extLst>
            <a:ext uri="{FF2B5EF4-FFF2-40B4-BE49-F238E27FC236}">
              <a16:creationId xmlns="" xmlns:a16="http://schemas.microsoft.com/office/drawing/2014/main" id="{00000000-0008-0000-0600-0000D3020000}"/>
            </a:ext>
          </a:extLst>
        </xdr:cNvPr>
        <xdr:cNvSpPr/>
      </xdr:nvSpPr>
      <xdr:spPr>
        <a:xfrm>
          <a:off x="13652500" y="1697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89533</xdr:rowOff>
    </xdr:from>
    <xdr:ext cx="469744"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3468428" y="1706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37219</xdr:rowOff>
    </xdr:from>
    <xdr:to>
      <xdr:col>67</xdr:col>
      <xdr:colOff>101600</xdr:colOff>
      <xdr:row>99</xdr:row>
      <xdr:rowOff>138819</xdr:rowOff>
    </xdr:to>
    <xdr:sp macro="" textlink="">
      <xdr:nvSpPr>
        <xdr:cNvPr id="725" name="楕円 724">
          <a:extLst>
            <a:ext uri="{FF2B5EF4-FFF2-40B4-BE49-F238E27FC236}">
              <a16:creationId xmlns="" xmlns:a16="http://schemas.microsoft.com/office/drawing/2014/main" id="{00000000-0008-0000-0600-0000D5020000}"/>
            </a:ext>
          </a:extLst>
        </xdr:cNvPr>
        <xdr:cNvSpPr/>
      </xdr:nvSpPr>
      <xdr:spPr>
        <a:xfrm>
          <a:off x="12763500" y="1701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129946</xdr:rowOff>
    </xdr:from>
    <xdr:ext cx="378565"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2625017" y="1710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投資及び出資金グラフ枠">
          <a:extLst>
            <a:ext uri="{FF2B5EF4-FFF2-40B4-BE49-F238E27FC236}">
              <a16:creationId xmlns="" xmlns:a16="http://schemas.microsoft.com/office/drawing/2014/main" id="{00000000-0008-0000-06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投資及び出資金最小値テキスト">
          <a:extLst>
            <a:ext uri="{FF2B5EF4-FFF2-40B4-BE49-F238E27FC236}">
              <a16:creationId xmlns="" xmlns:a16="http://schemas.microsoft.com/office/drawing/2014/main" id="{00000000-0008-0000-06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 xmlns:a16="http://schemas.microsoft.com/office/drawing/2014/main" id="{00000000-0008-0000-06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3" name="投資及び出資金最大値テキスト">
          <a:extLst>
            <a:ext uri="{FF2B5EF4-FFF2-40B4-BE49-F238E27FC236}">
              <a16:creationId xmlns="" xmlns:a16="http://schemas.microsoft.com/office/drawing/2014/main" id="{00000000-0008-0000-0600-0000F1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4" name="直線コネクタ 753">
          <a:extLst>
            <a:ext uri="{FF2B5EF4-FFF2-40B4-BE49-F238E27FC236}">
              <a16:creationId xmlns="" xmlns:a16="http://schemas.microsoft.com/office/drawing/2014/main" id="{00000000-0008-0000-0600-0000F2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45136</xdr:rowOff>
    </xdr:from>
    <xdr:to>
      <xdr:col>116</xdr:col>
      <xdr:colOff>63500</xdr:colOff>
      <xdr:row>37</xdr:row>
      <xdr:rowOff>69062</xdr:rowOff>
    </xdr:to>
    <xdr:cxnSp macro="">
      <xdr:nvCxnSpPr>
        <xdr:cNvPr id="755" name="直線コネクタ 754">
          <a:extLst>
            <a:ext uri="{FF2B5EF4-FFF2-40B4-BE49-F238E27FC236}">
              <a16:creationId xmlns="" xmlns:a16="http://schemas.microsoft.com/office/drawing/2014/main" id="{00000000-0008-0000-0600-0000F3020000}"/>
            </a:ext>
          </a:extLst>
        </xdr:cNvPr>
        <xdr:cNvCxnSpPr/>
      </xdr:nvCxnSpPr>
      <xdr:spPr>
        <a:xfrm flipV="1">
          <a:off x="21323300" y="6388786"/>
          <a:ext cx="8382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6" name="投資及び出資金平均値テキスト">
          <a:extLst>
            <a:ext uri="{FF2B5EF4-FFF2-40B4-BE49-F238E27FC236}">
              <a16:creationId xmlns="" xmlns:a16="http://schemas.microsoft.com/office/drawing/2014/main" id="{00000000-0008-0000-0600-0000F4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7" name="フローチャート: 判断 756">
          <a:extLst>
            <a:ext uri="{FF2B5EF4-FFF2-40B4-BE49-F238E27FC236}">
              <a16:creationId xmlns="" xmlns:a16="http://schemas.microsoft.com/office/drawing/2014/main" id="{00000000-0008-0000-0600-0000F5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69062</xdr:rowOff>
    </xdr:from>
    <xdr:to>
      <xdr:col>111</xdr:col>
      <xdr:colOff>177800</xdr:colOff>
      <xdr:row>37</xdr:row>
      <xdr:rowOff>156388</xdr:rowOff>
    </xdr:to>
    <xdr:cxnSp macro="">
      <xdr:nvCxnSpPr>
        <xdr:cNvPr id="758" name="直線コネクタ 757">
          <a:extLst>
            <a:ext uri="{FF2B5EF4-FFF2-40B4-BE49-F238E27FC236}">
              <a16:creationId xmlns="" xmlns:a16="http://schemas.microsoft.com/office/drawing/2014/main" id="{00000000-0008-0000-0600-0000F6020000}"/>
            </a:ext>
          </a:extLst>
        </xdr:cNvPr>
        <xdr:cNvCxnSpPr/>
      </xdr:nvCxnSpPr>
      <xdr:spPr>
        <a:xfrm flipV="1">
          <a:off x="20434300" y="6412712"/>
          <a:ext cx="8890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56896</xdr:rowOff>
    </xdr:from>
    <xdr:to>
      <xdr:col>112</xdr:col>
      <xdr:colOff>38100</xdr:colOff>
      <xdr:row>37</xdr:row>
      <xdr:rowOff>158496</xdr:rowOff>
    </xdr:to>
    <xdr:sp macro="" textlink="">
      <xdr:nvSpPr>
        <xdr:cNvPr id="759" name="フローチャート: 判断 758">
          <a:extLst>
            <a:ext uri="{FF2B5EF4-FFF2-40B4-BE49-F238E27FC236}">
              <a16:creationId xmlns="" xmlns:a16="http://schemas.microsoft.com/office/drawing/2014/main" id="{00000000-0008-0000-0600-0000F7020000}"/>
            </a:ext>
          </a:extLst>
        </xdr:cNvPr>
        <xdr:cNvSpPr/>
      </xdr:nvSpPr>
      <xdr:spPr>
        <a:xfrm>
          <a:off x="21272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149623</xdr:rowOff>
    </xdr:from>
    <xdr:ext cx="469744"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1088428" y="649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150901</xdr:rowOff>
    </xdr:from>
    <xdr:to>
      <xdr:col>107</xdr:col>
      <xdr:colOff>50800</xdr:colOff>
      <xdr:row>37</xdr:row>
      <xdr:rowOff>156388</xdr:rowOff>
    </xdr:to>
    <xdr:cxnSp macro="">
      <xdr:nvCxnSpPr>
        <xdr:cNvPr id="761" name="直線コネクタ 760">
          <a:extLst>
            <a:ext uri="{FF2B5EF4-FFF2-40B4-BE49-F238E27FC236}">
              <a16:creationId xmlns="" xmlns:a16="http://schemas.microsoft.com/office/drawing/2014/main" id="{00000000-0008-0000-0600-0000F9020000}"/>
            </a:ext>
          </a:extLst>
        </xdr:cNvPr>
        <xdr:cNvCxnSpPr/>
      </xdr:nvCxnSpPr>
      <xdr:spPr>
        <a:xfrm>
          <a:off x="19545300" y="649455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62" name="フローチャート: 判断 761">
          <a:extLst>
            <a:ext uri="{FF2B5EF4-FFF2-40B4-BE49-F238E27FC236}">
              <a16:creationId xmlns="" xmlns:a16="http://schemas.microsoft.com/office/drawing/2014/main" id="{00000000-0008-0000-0600-0000FA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51096</xdr:rowOff>
    </xdr:from>
    <xdr:ext cx="469744"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20199428" y="656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7188</xdr:rowOff>
    </xdr:from>
    <xdr:to>
      <xdr:col>102</xdr:col>
      <xdr:colOff>114300</xdr:colOff>
      <xdr:row>37</xdr:row>
      <xdr:rowOff>150901</xdr:rowOff>
    </xdr:to>
    <xdr:cxnSp macro="">
      <xdr:nvCxnSpPr>
        <xdr:cNvPr id="764" name="直線コネクタ 763">
          <a:extLst>
            <a:ext uri="{FF2B5EF4-FFF2-40B4-BE49-F238E27FC236}">
              <a16:creationId xmlns="" xmlns:a16="http://schemas.microsoft.com/office/drawing/2014/main" id="{00000000-0008-0000-0600-0000FC020000}"/>
            </a:ext>
          </a:extLst>
        </xdr:cNvPr>
        <xdr:cNvCxnSpPr/>
      </xdr:nvCxnSpPr>
      <xdr:spPr>
        <a:xfrm>
          <a:off x="18656300" y="6007938"/>
          <a:ext cx="889000" cy="48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143535</xdr:rowOff>
    </xdr:from>
    <xdr:to>
      <xdr:col>102</xdr:col>
      <xdr:colOff>165100</xdr:colOff>
      <xdr:row>38</xdr:row>
      <xdr:rowOff>73685</xdr:rowOff>
    </xdr:to>
    <xdr:sp macro="" textlink="">
      <xdr:nvSpPr>
        <xdr:cNvPr id="765" name="フローチャート: 判断 764">
          <a:extLst>
            <a:ext uri="{FF2B5EF4-FFF2-40B4-BE49-F238E27FC236}">
              <a16:creationId xmlns="" xmlns:a16="http://schemas.microsoft.com/office/drawing/2014/main" id="{00000000-0008-0000-0600-0000FD020000}"/>
            </a:ext>
          </a:extLst>
        </xdr:cNvPr>
        <xdr:cNvSpPr/>
      </xdr:nvSpPr>
      <xdr:spPr>
        <a:xfrm>
          <a:off x="19494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64812</xdr:rowOff>
    </xdr:from>
    <xdr:ext cx="469744"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9310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163119</xdr:rowOff>
    </xdr:from>
    <xdr:to>
      <xdr:col>98</xdr:col>
      <xdr:colOff>38100</xdr:colOff>
      <xdr:row>38</xdr:row>
      <xdr:rowOff>93269</xdr:rowOff>
    </xdr:to>
    <xdr:sp macro="" textlink="">
      <xdr:nvSpPr>
        <xdr:cNvPr id="767" name="フローチャート: 判断 766">
          <a:extLst>
            <a:ext uri="{FF2B5EF4-FFF2-40B4-BE49-F238E27FC236}">
              <a16:creationId xmlns="" xmlns:a16="http://schemas.microsoft.com/office/drawing/2014/main" id="{00000000-0008-0000-0600-0000FF020000}"/>
            </a:ext>
          </a:extLst>
        </xdr:cNvPr>
        <xdr:cNvSpPr/>
      </xdr:nvSpPr>
      <xdr:spPr>
        <a:xfrm>
          <a:off x="18605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84396</xdr:rowOff>
    </xdr:from>
    <xdr:ext cx="469744"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18421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6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165786</xdr:rowOff>
    </xdr:from>
    <xdr:to>
      <xdr:col>116</xdr:col>
      <xdr:colOff>114300</xdr:colOff>
      <xdr:row>37</xdr:row>
      <xdr:rowOff>95936</xdr:rowOff>
    </xdr:to>
    <xdr:sp macro="" textlink="">
      <xdr:nvSpPr>
        <xdr:cNvPr id="774" name="楕円 773">
          <a:extLst>
            <a:ext uri="{FF2B5EF4-FFF2-40B4-BE49-F238E27FC236}">
              <a16:creationId xmlns="" xmlns:a16="http://schemas.microsoft.com/office/drawing/2014/main" id="{00000000-0008-0000-0600-000006030000}"/>
            </a:ext>
          </a:extLst>
        </xdr:cNvPr>
        <xdr:cNvSpPr/>
      </xdr:nvSpPr>
      <xdr:spPr>
        <a:xfrm>
          <a:off x="22110700" y="63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17213</xdr:rowOff>
    </xdr:from>
    <xdr:ext cx="469744" cy="259045"/>
    <xdr:sp macro="" textlink="">
      <xdr:nvSpPr>
        <xdr:cNvPr id="775" name="投資及び出資金該当値テキスト">
          <a:extLst>
            <a:ext uri="{FF2B5EF4-FFF2-40B4-BE49-F238E27FC236}">
              <a16:creationId xmlns="" xmlns:a16="http://schemas.microsoft.com/office/drawing/2014/main" id="{00000000-0008-0000-0600-000007030000}"/>
            </a:ext>
          </a:extLst>
        </xdr:cNvPr>
        <xdr:cNvSpPr txBox="1"/>
      </xdr:nvSpPr>
      <xdr:spPr>
        <a:xfrm>
          <a:off x="22212300" y="61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18262</xdr:rowOff>
    </xdr:from>
    <xdr:to>
      <xdr:col>112</xdr:col>
      <xdr:colOff>38100</xdr:colOff>
      <xdr:row>37</xdr:row>
      <xdr:rowOff>119862</xdr:rowOff>
    </xdr:to>
    <xdr:sp macro="" textlink="">
      <xdr:nvSpPr>
        <xdr:cNvPr id="776" name="楕円 775">
          <a:extLst>
            <a:ext uri="{FF2B5EF4-FFF2-40B4-BE49-F238E27FC236}">
              <a16:creationId xmlns="" xmlns:a16="http://schemas.microsoft.com/office/drawing/2014/main" id="{00000000-0008-0000-0600-000008030000}"/>
            </a:ext>
          </a:extLst>
        </xdr:cNvPr>
        <xdr:cNvSpPr/>
      </xdr:nvSpPr>
      <xdr:spPr>
        <a:xfrm>
          <a:off x="21272500" y="6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136389</xdr:rowOff>
    </xdr:from>
    <xdr:ext cx="469744"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21088428" y="613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105588</xdr:rowOff>
    </xdr:from>
    <xdr:to>
      <xdr:col>107</xdr:col>
      <xdr:colOff>101600</xdr:colOff>
      <xdr:row>38</xdr:row>
      <xdr:rowOff>35737</xdr:rowOff>
    </xdr:to>
    <xdr:sp macro="" textlink="">
      <xdr:nvSpPr>
        <xdr:cNvPr id="778" name="楕円 777">
          <a:extLst>
            <a:ext uri="{FF2B5EF4-FFF2-40B4-BE49-F238E27FC236}">
              <a16:creationId xmlns="" xmlns:a16="http://schemas.microsoft.com/office/drawing/2014/main" id="{00000000-0008-0000-0600-00000A030000}"/>
            </a:ext>
          </a:extLst>
        </xdr:cNvPr>
        <xdr:cNvSpPr/>
      </xdr:nvSpPr>
      <xdr:spPr>
        <a:xfrm>
          <a:off x="20383500" y="6449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52265</xdr:rowOff>
    </xdr:from>
    <xdr:ext cx="469744"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20199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100101</xdr:rowOff>
    </xdr:from>
    <xdr:to>
      <xdr:col>102</xdr:col>
      <xdr:colOff>165100</xdr:colOff>
      <xdr:row>38</xdr:row>
      <xdr:rowOff>30251</xdr:rowOff>
    </xdr:to>
    <xdr:sp macro="" textlink="">
      <xdr:nvSpPr>
        <xdr:cNvPr id="780" name="楕円 779">
          <a:extLst>
            <a:ext uri="{FF2B5EF4-FFF2-40B4-BE49-F238E27FC236}">
              <a16:creationId xmlns="" xmlns:a16="http://schemas.microsoft.com/office/drawing/2014/main" id="{00000000-0008-0000-0600-00000C030000}"/>
            </a:ext>
          </a:extLst>
        </xdr:cNvPr>
        <xdr:cNvSpPr/>
      </xdr:nvSpPr>
      <xdr:spPr>
        <a:xfrm>
          <a:off x="19494500" y="64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46778</xdr:rowOff>
    </xdr:from>
    <xdr:ext cx="469744"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9310428" y="621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127838</xdr:rowOff>
    </xdr:from>
    <xdr:to>
      <xdr:col>98</xdr:col>
      <xdr:colOff>38100</xdr:colOff>
      <xdr:row>35</xdr:row>
      <xdr:rowOff>57988</xdr:rowOff>
    </xdr:to>
    <xdr:sp macro="" textlink="">
      <xdr:nvSpPr>
        <xdr:cNvPr id="782" name="楕円 781">
          <a:extLst>
            <a:ext uri="{FF2B5EF4-FFF2-40B4-BE49-F238E27FC236}">
              <a16:creationId xmlns="" xmlns:a16="http://schemas.microsoft.com/office/drawing/2014/main" id="{00000000-0008-0000-0600-00000E030000}"/>
            </a:ext>
          </a:extLst>
        </xdr:cNvPr>
        <xdr:cNvSpPr/>
      </xdr:nvSpPr>
      <xdr:spPr>
        <a:xfrm>
          <a:off x="18605500" y="595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74515</xdr:rowOff>
    </xdr:from>
    <xdr:ext cx="469744"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8421428" y="573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 xmlns:a16="http://schemas.microsoft.com/office/drawing/2014/main" id="{00000000-0008-0000-06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 xmlns:a16="http://schemas.microsoft.com/office/drawing/2014/main" id="{00000000-0008-0000-06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 xmlns:a16="http://schemas.microsoft.com/office/drawing/2014/main" id="{00000000-0008-0000-06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 xmlns:a16="http://schemas.microsoft.com/office/drawing/2014/main" id="{00000000-0008-0000-06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 xmlns:a16="http://schemas.microsoft.com/office/drawing/2014/main" id="{00000000-0008-0000-06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 xmlns:a16="http://schemas.microsoft.com/office/drawing/2014/main" id="{00000000-0008-0000-06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 xmlns:a16="http://schemas.microsoft.com/office/drawing/2014/main" id="{00000000-0008-0000-06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 xmlns:a16="http://schemas.microsoft.com/office/drawing/2014/main" id="{00000000-0008-0000-06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貸付金グラフ枠">
          <a:extLst>
            <a:ext uri="{FF2B5EF4-FFF2-40B4-BE49-F238E27FC236}">
              <a16:creationId xmlns="" xmlns:a16="http://schemas.microsoft.com/office/drawing/2014/main" id="{00000000-0008-0000-06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8" name="貸付金最小値テキスト">
          <a:extLst>
            <a:ext uri="{FF2B5EF4-FFF2-40B4-BE49-F238E27FC236}">
              <a16:creationId xmlns="" xmlns:a16="http://schemas.microsoft.com/office/drawing/2014/main" id="{00000000-0008-0000-0600-00002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9" name="直線コネクタ 808">
          <a:extLst>
            <a:ext uri="{FF2B5EF4-FFF2-40B4-BE49-F238E27FC236}">
              <a16:creationId xmlns="" xmlns:a16="http://schemas.microsoft.com/office/drawing/2014/main" id="{00000000-0008-0000-0600-00002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10" name="貸付金最大値テキスト">
          <a:extLst>
            <a:ext uri="{FF2B5EF4-FFF2-40B4-BE49-F238E27FC236}">
              <a16:creationId xmlns="" xmlns:a16="http://schemas.microsoft.com/office/drawing/2014/main" id="{00000000-0008-0000-0600-00002A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11" name="直線コネクタ 810">
          <a:extLst>
            <a:ext uri="{FF2B5EF4-FFF2-40B4-BE49-F238E27FC236}">
              <a16:creationId xmlns="" xmlns:a16="http://schemas.microsoft.com/office/drawing/2014/main" id="{00000000-0008-0000-0600-00002B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143663</xdr:rowOff>
    </xdr:from>
    <xdr:to>
      <xdr:col>116</xdr:col>
      <xdr:colOff>63500</xdr:colOff>
      <xdr:row>58</xdr:row>
      <xdr:rowOff>152159</xdr:rowOff>
    </xdr:to>
    <xdr:cxnSp macro="">
      <xdr:nvCxnSpPr>
        <xdr:cNvPr id="812" name="直線コネクタ 811">
          <a:extLst>
            <a:ext uri="{FF2B5EF4-FFF2-40B4-BE49-F238E27FC236}">
              <a16:creationId xmlns="" xmlns:a16="http://schemas.microsoft.com/office/drawing/2014/main" id="{00000000-0008-0000-0600-00002C030000}"/>
            </a:ext>
          </a:extLst>
        </xdr:cNvPr>
        <xdr:cNvCxnSpPr/>
      </xdr:nvCxnSpPr>
      <xdr:spPr>
        <a:xfrm>
          <a:off x="21323300" y="10087763"/>
          <a:ext cx="8382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3" name="貸付金平均値テキスト">
          <a:extLst>
            <a:ext uri="{FF2B5EF4-FFF2-40B4-BE49-F238E27FC236}">
              <a16:creationId xmlns="" xmlns:a16="http://schemas.microsoft.com/office/drawing/2014/main" id="{00000000-0008-0000-0600-00002D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4" name="フローチャート: 判断 813">
          <a:extLst>
            <a:ext uri="{FF2B5EF4-FFF2-40B4-BE49-F238E27FC236}">
              <a16:creationId xmlns="" xmlns:a16="http://schemas.microsoft.com/office/drawing/2014/main" id="{00000000-0008-0000-0600-00002E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143663</xdr:rowOff>
    </xdr:from>
    <xdr:to>
      <xdr:col>111</xdr:col>
      <xdr:colOff>177800</xdr:colOff>
      <xdr:row>58</xdr:row>
      <xdr:rowOff>144387</xdr:rowOff>
    </xdr:to>
    <xdr:cxnSp macro="">
      <xdr:nvCxnSpPr>
        <xdr:cNvPr id="815" name="直線コネクタ 814">
          <a:extLst>
            <a:ext uri="{FF2B5EF4-FFF2-40B4-BE49-F238E27FC236}">
              <a16:creationId xmlns="" xmlns:a16="http://schemas.microsoft.com/office/drawing/2014/main" id="{00000000-0008-0000-0600-00002F030000}"/>
            </a:ext>
          </a:extLst>
        </xdr:cNvPr>
        <xdr:cNvCxnSpPr/>
      </xdr:nvCxnSpPr>
      <xdr:spPr>
        <a:xfrm flipV="1">
          <a:off x="20434300" y="10087763"/>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16" name="フローチャート: 判断 815">
          <a:extLst>
            <a:ext uri="{FF2B5EF4-FFF2-40B4-BE49-F238E27FC236}">
              <a16:creationId xmlns="" xmlns:a16="http://schemas.microsoft.com/office/drawing/2014/main" id="{00000000-0008-0000-0600-000030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144387</xdr:rowOff>
    </xdr:from>
    <xdr:to>
      <xdr:col>107</xdr:col>
      <xdr:colOff>50800</xdr:colOff>
      <xdr:row>58</xdr:row>
      <xdr:rowOff>144844</xdr:rowOff>
    </xdr:to>
    <xdr:cxnSp macro="">
      <xdr:nvCxnSpPr>
        <xdr:cNvPr id="818" name="直線コネクタ 817">
          <a:extLst>
            <a:ext uri="{FF2B5EF4-FFF2-40B4-BE49-F238E27FC236}">
              <a16:creationId xmlns="" xmlns:a16="http://schemas.microsoft.com/office/drawing/2014/main" id="{00000000-0008-0000-0600-000032030000}"/>
            </a:ext>
          </a:extLst>
        </xdr:cNvPr>
        <xdr:cNvCxnSpPr/>
      </xdr:nvCxnSpPr>
      <xdr:spPr>
        <a:xfrm flipV="1">
          <a:off x="19545300" y="1008848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19" name="フローチャート: 判断 818">
          <a:extLst>
            <a:ext uri="{FF2B5EF4-FFF2-40B4-BE49-F238E27FC236}">
              <a16:creationId xmlns="" xmlns:a16="http://schemas.microsoft.com/office/drawing/2014/main" id="{00000000-0008-0000-0600-000033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139662</xdr:rowOff>
    </xdr:from>
    <xdr:to>
      <xdr:col>102</xdr:col>
      <xdr:colOff>114300</xdr:colOff>
      <xdr:row>58</xdr:row>
      <xdr:rowOff>144844</xdr:rowOff>
    </xdr:to>
    <xdr:cxnSp macro="">
      <xdr:nvCxnSpPr>
        <xdr:cNvPr id="821" name="直線コネクタ 820">
          <a:extLst>
            <a:ext uri="{FF2B5EF4-FFF2-40B4-BE49-F238E27FC236}">
              <a16:creationId xmlns="" xmlns:a16="http://schemas.microsoft.com/office/drawing/2014/main" id="{00000000-0008-0000-0600-000035030000}"/>
            </a:ext>
          </a:extLst>
        </xdr:cNvPr>
        <xdr:cNvCxnSpPr/>
      </xdr:nvCxnSpPr>
      <xdr:spPr>
        <a:xfrm>
          <a:off x="18656300" y="10083762"/>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22" name="フローチャート: 判断 821">
          <a:extLst>
            <a:ext uri="{FF2B5EF4-FFF2-40B4-BE49-F238E27FC236}">
              <a16:creationId xmlns="" xmlns:a16="http://schemas.microsoft.com/office/drawing/2014/main" id="{00000000-0008-0000-0600-000036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24" name="フローチャート: 判断 823">
          <a:extLst>
            <a:ext uri="{FF2B5EF4-FFF2-40B4-BE49-F238E27FC236}">
              <a16:creationId xmlns="" xmlns:a16="http://schemas.microsoft.com/office/drawing/2014/main" id="{00000000-0008-0000-0600-000038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101359</xdr:rowOff>
    </xdr:from>
    <xdr:to>
      <xdr:col>116</xdr:col>
      <xdr:colOff>114300</xdr:colOff>
      <xdr:row>59</xdr:row>
      <xdr:rowOff>31509</xdr:rowOff>
    </xdr:to>
    <xdr:sp macro="" textlink="">
      <xdr:nvSpPr>
        <xdr:cNvPr id="831" name="楕円 830">
          <a:extLst>
            <a:ext uri="{FF2B5EF4-FFF2-40B4-BE49-F238E27FC236}">
              <a16:creationId xmlns="" xmlns:a16="http://schemas.microsoft.com/office/drawing/2014/main" id="{00000000-0008-0000-0600-00003F030000}"/>
            </a:ext>
          </a:extLst>
        </xdr:cNvPr>
        <xdr:cNvSpPr/>
      </xdr:nvSpPr>
      <xdr:spPr>
        <a:xfrm>
          <a:off x="22110700" y="1004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57193</xdr:rowOff>
    </xdr:from>
    <xdr:ext cx="469744" cy="259045"/>
    <xdr:sp macro="" textlink="">
      <xdr:nvSpPr>
        <xdr:cNvPr id="832" name="貸付金該当値テキスト">
          <a:extLst>
            <a:ext uri="{FF2B5EF4-FFF2-40B4-BE49-F238E27FC236}">
              <a16:creationId xmlns="" xmlns:a16="http://schemas.microsoft.com/office/drawing/2014/main" id="{00000000-0008-0000-0600-000040030000}"/>
            </a:ext>
          </a:extLst>
        </xdr:cNvPr>
        <xdr:cNvSpPr txBox="1"/>
      </xdr:nvSpPr>
      <xdr:spPr>
        <a:xfrm>
          <a:off x="22212300" y="1000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92863</xdr:rowOff>
    </xdr:from>
    <xdr:to>
      <xdr:col>112</xdr:col>
      <xdr:colOff>38100</xdr:colOff>
      <xdr:row>59</xdr:row>
      <xdr:rowOff>23013</xdr:rowOff>
    </xdr:to>
    <xdr:sp macro="" textlink="">
      <xdr:nvSpPr>
        <xdr:cNvPr id="833" name="楕円 832">
          <a:extLst>
            <a:ext uri="{FF2B5EF4-FFF2-40B4-BE49-F238E27FC236}">
              <a16:creationId xmlns="" xmlns:a16="http://schemas.microsoft.com/office/drawing/2014/main" id="{00000000-0008-0000-0600-000041030000}"/>
            </a:ext>
          </a:extLst>
        </xdr:cNvPr>
        <xdr:cNvSpPr/>
      </xdr:nvSpPr>
      <xdr:spPr>
        <a:xfrm>
          <a:off x="21272500" y="1003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14140</xdr:rowOff>
    </xdr:from>
    <xdr:ext cx="469744"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21088428" y="1012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93587</xdr:rowOff>
    </xdr:from>
    <xdr:to>
      <xdr:col>107</xdr:col>
      <xdr:colOff>101600</xdr:colOff>
      <xdr:row>59</xdr:row>
      <xdr:rowOff>23737</xdr:rowOff>
    </xdr:to>
    <xdr:sp macro="" textlink="">
      <xdr:nvSpPr>
        <xdr:cNvPr id="835" name="楕円 834">
          <a:extLst>
            <a:ext uri="{FF2B5EF4-FFF2-40B4-BE49-F238E27FC236}">
              <a16:creationId xmlns="" xmlns:a16="http://schemas.microsoft.com/office/drawing/2014/main" id="{00000000-0008-0000-0600-000043030000}"/>
            </a:ext>
          </a:extLst>
        </xdr:cNvPr>
        <xdr:cNvSpPr/>
      </xdr:nvSpPr>
      <xdr:spPr>
        <a:xfrm>
          <a:off x="20383500" y="1003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14864</xdr:rowOff>
    </xdr:from>
    <xdr:ext cx="469744"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20199428" y="1013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94044</xdr:rowOff>
    </xdr:from>
    <xdr:to>
      <xdr:col>102</xdr:col>
      <xdr:colOff>165100</xdr:colOff>
      <xdr:row>59</xdr:row>
      <xdr:rowOff>24194</xdr:rowOff>
    </xdr:to>
    <xdr:sp macro="" textlink="">
      <xdr:nvSpPr>
        <xdr:cNvPr id="837" name="楕円 836">
          <a:extLst>
            <a:ext uri="{FF2B5EF4-FFF2-40B4-BE49-F238E27FC236}">
              <a16:creationId xmlns="" xmlns:a16="http://schemas.microsoft.com/office/drawing/2014/main" id="{00000000-0008-0000-0600-000045030000}"/>
            </a:ext>
          </a:extLst>
        </xdr:cNvPr>
        <xdr:cNvSpPr/>
      </xdr:nvSpPr>
      <xdr:spPr>
        <a:xfrm>
          <a:off x="19494500" y="100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15321</xdr:rowOff>
    </xdr:from>
    <xdr:ext cx="469744"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9310428" y="1013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88862</xdr:rowOff>
    </xdr:from>
    <xdr:to>
      <xdr:col>98</xdr:col>
      <xdr:colOff>38100</xdr:colOff>
      <xdr:row>59</xdr:row>
      <xdr:rowOff>19012</xdr:rowOff>
    </xdr:to>
    <xdr:sp macro="" textlink="">
      <xdr:nvSpPr>
        <xdr:cNvPr id="839" name="楕円 838">
          <a:extLst>
            <a:ext uri="{FF2B5EF4-FFF2-40B4-BE49-F238E27FC236}">
              <a16:creationId xmlns="" xmlns:a16="http://schemas.microsoft.com/office/drawing/2014/main" id="{00000000-0008-0000-0600-000047030000}"/>
            </a:ext>
          </a:extLst>
        </xdr:cNvPr>
        <xdr:cNvSpPr/>
      </xdr:nvSpPr>
      <xdr:spPr>
        <a:xfrm>
          <a:off x="18605500" y="1003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10139</xdr:rowOff>
    </xdr:from>
    <xdr:ext cx="469744"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8421428" y="1012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1" name="正方形/長方形 840">
          <a:extLst>
            <a:ext uri="{FF2B5EF4-FFF2-40B4-BE49-F238E27FC236}">
              <a16:creationId xmlns="" xmlns:a16="http://schemas.microsoft.com/office/drawing/2014/main" id="{00000000-0008-0000-0600-00004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2" name="正方形/長方形 841">
          <a:extLst>
            <a:ext uri="{FF2B5EF4-FFF2-40B4-BE49-F238E27FC236}">
              <a16:creationId xmlns="" xmlns:a16="http://schemas.microsoft.com/office/drawing/2014/main" id="{00000000-0008-0000-0600-00004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3" name="正方形/長方形 842">
          <a:extLst>
            <a:ext uri="{FF2B5EF4-FFF2-40B4-BE49-F238E27FC236}">
              <a16:creationId xmlns="" xmlns:a16="http://schemas.microsoft.com/office/drawing/2014/main" id="{00000000-0008-0000-0600-00004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4" name="正方形/長方形 843">
          <a:extLst>
            <a:ext uri="{FF2B5EF4-FFF2-40B4-BE49-F238E27FC236}">
              <a16:creationId xmlns="" xmlns:a16="http://schemas.microsoft.com/office/drawing/2014/main" id="{00000000-0008-0000-0600-00004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5" name="正方形/長方形 844">
          <a:extLst>
            <a:ext uri="{FF2B5EF4-FFF2-40B4-BE49-F238E27FC236}">
              <a16:creationId xmlns="" xmlns:a16="http://schemas.microsoft.com/office/drawing/2014/main" id="{00000000-0008-0000-0600-00004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6" name="正方形/長方形 845">
          <a:extLst>
            <a:ext uri="{FF2B5EF4-FFF2-40B4-BE49-F238E27FC236}">
              <a16:creationId xmlns="" xmlns:a16="http://schemas.microsoft.com/office/drawing/2014/main" id="{00000000-0008-0000-0600-00004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7" name="正方形/長方形 846">
          <a:extLst>
            <a:ext uri="{FF2B5EF4-FFF2-40B4-BE49-F238E27FC236}">
              <a16:creationId xmlns="" xmlns:a16="http://schemas.microsoft.com/office/drawing/2014/main" id="{00000000-0008-0000-0600-00004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8" name="正方形/長方形 847">
          <a:extLst>
            <a:ext uri="{FF2B5EF4-FFF2-40B4-BE49-F238E27FC236}">
              <a16:creationId xmlns="" xmlns:a16="http://schemas.microsoft.com/office/drawing/2014/main" id="{00000000-0008-0000-0600-00005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60" name="直線コネクタ 859">
          <a:extLst>
            <a:ext uri="{FF2B5EF4-FFF2-40B4-BE49-F238E27FC236}">
              <a16:creationId xmlns="" xmlns:a16="http://schemas.microsoft.com/office/drawing/2014/main" id="{00000000-0008-0000-0600-00005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4" name="直線コネクタ 863">
          <a:extLst>
            <a:ext uri="{FF2B5EF4-FFF2-40B4-BE49-F238E27FC236}">
              <a16:creationId xmlns="" xmlns:a16="http://schemas.microsoft.com/office/drawing/2014/main" id="{00000000-0008-0000-0600-00006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6" name="繰出金グラフ枠">
          <a:extLst>
            <a:ext uri="{FF2B5EF4-FFF2-40B4-BE49-F238E27FC236}">
              <a16:creationId xmlns="" xmlns:a16="http://schemas.microsoft.com/office/drawing/2014/main" id="{00000000-0008-0000-0600-00006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7" name="直線コネクタ 866">
          <a:extLst>
            <a:ext uri="{FF2B5EF4-FFF2-40B4-BE49-F238E27FC236}">
              <a16:creationId xmlns="" xmlns:a16="http://schemas.microsoft.com/office/drawing/2014/main" id="{00000000-0008-0000-0600-000063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8" name="繰出金最小値テキスト">
          <a:extLst>
            <a:ext uri="{FF2B5EF4-FFF2-40B4-BE49-F238E27FC236}">
              <a16:creationId xmlns="" xmlns:a16="http://schemas.microsoft.com/office/drawing/2014/main" id="{00000000-0008-0000-0600-000064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9" name="直線コネクタ 868">
          <a:extLst>
            <a:ext uri="{FF2B5EF4-FFF2-40B4-BE49-F238E27FC236}">
              <a16:creationId xmlns="" xmlns:a16="http://schemas.microsoft.com/office/drawing/2014/main" id="{00000000-0008-0000-0600-000065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70" name="繰出金最大値テキスト">
          <a:extLst>
            <a:ext uri="{FF2B5EF4-FFF2-40B4-BE49-F238E27FC236}">
              <a16:creationId xmlns="" xmlns:a16="http://schemas.microsoft.com/office/drawing/2014/main" id="{00000000-0008-0000-0600-000066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71" name="直線コネクタ 870">
          <a:extLst>
            <a:ext uri="{FF2B5EF4-FFF2-40B4-BE49-F238E27FC236}">
              <a16:creationId xmlns="" xmlns:a16="http://schemas.microsoft.com/office/drawing/2014/main" id="{00000000-0008-0000-0600-000067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101557</xdr:rowOff>
    </xdr:from>
    <xdr:to>
      <xdr:col>116</xdr:col>
      <xdr:colOff>63500</xdr:colOff>
      <xdr:row>76</xdr:row>
      <xdr:rowOff>117754</xdr:rowOff>
    </xdr:to>
    <xdr:cxnSp macro="">
      <xdr:nvCxnSpPr>
        <xdr:cNvPr id="872" name="直線コネクタ 871">
          <a:extLst>
            <a:ext uri="{FF2B5EF4-FFF2-40B4-BE49-F238E27FC236}">
              <a16:creationId xmlns="" xmlns:a16="http://schemas.microsoft.com/office/drawing/2014/main" id="{00000000-0008-0000-0600-000068030000}"/>
            </a:ext>
          </a:extLst>
        </xdr:cNvPr>
        <xdr:cNvCxnSpPr/>
      </xdr:nvCxnSpPr>
      <xdr:spPr>
        <a:xfrm flipV="1">
          <a:off x="21323300" y="13131757"/>
          <a:ext cx="8382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3" name="繰出金平均値テキスト">
          <a:extLst>
            <a:ext uri="{FF2B5EF4-FFF2-40B4-BE49-F238E27FC236}">
              <a16:creationId xmlns="" xmlns:a16="http://schemas.microsoft.com/office/drawing/2014/main" id="{00000000-0008-0000-0600-000069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4" name="フローチャート: 判断 873">
          <a:extLst>
            <a:ext uri="{FF2B5EF4-FFF2-40B4-BE49-F238E27FC236}">
              <a16:creationId xmlns="" xmlns:a16="http://schemas.microsoft.com/office/drawing/2014/main" id="{00000000-0008-0000-0600-00006A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117754</xdr:rowOff>
    </xdr:from>
    <xdr:to>
      <xdr:col>111</xdr:col>
      <xdr:colOff>177800</xdr:colOff>
      <xdr:row>77</xdr:row>
      <xdr:rowOff>22983</xdr:rowOff>
    </xdr:to>
    <xdr:cxnSp macro="">
      <xdr:nvCxnSpPr>
        <xdr:cNvPr id="875" name="直線コネクタ 874">
          <a:extLst>
            <a:ext uri="{FF2B5EF4-FFF2-40B4-BE49-F238E27FC236}">
              <a16:creationId xmlns="" xmlns:a16="http://schemas.microsoft.com/office/drawing/2014/main" id="{00000000-0008-0000-0600-00006B030000}"/>
            </a:ext>
          </a:extLst>
        </xdr:cNvPr>
        <xdr:cNvCxnSpPr/>
      </xdr:nvCxnSpPr>
      <xdr:spPr>
        <a:xfrm flipV="1">
          <a:off x="20434300" y="13147954"/>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79136</xdr:rowOff>
    </xdr:from>
    <xdr:to>
      <xdr:col>112</xdr:col>
      <xdr:colOff>38100</xdr:colOff>
      <xdr:row>77</xdr:row>
      <xdr:rowOff>9286</xdr:rowOff>
    </xdr:to>
    <xdr:sp macro="" textlink="">
      <xdr:nvSpPr>
        <xdr:cNvPr id="876" name="フローチャート: 判断 875">
          <a:extLst>
            <a:ext uri="{FF2B5EF4-FFF2-40B4-BE49-F238E27FC236}">
              <a16:creationId xmlns="" xmlns:a16="http://schemas.microsoft.com/office/drawing/2014/main" id="{00000000-0008-0000-0600-00006C030000}"/>
            </a:ext>
          </a:extLst>
        </xdr:cNvPr>
        <xdr:cNvSpPr/>
      </xdr:nvSpPr>
      <xdr:spPr>
        <a:xfrm>
          <a:off x="21272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413</xdr:rowOff>
    </xdr:from>
    <xdr:ext cx="534377"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21056111" y="1320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22983</xdr:rowOff>
    </xdr:from>
    <xdr:to>
      <xdr:col>107</xdr:col>
      <xdr:colOff>50800</xdr:colOff>
      <xdr:row>77</xdr:row>
      <xdr:rowOff>48521</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flipV="1">
          <a:off x="19545300" y="13224633"/>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63101</xdr:rowOff>
    </xdr:from>
    <xdr:to>
      <xdr:col>107</xdr:col>
      <xdr:colOff>101600</xdr:colOff>
      <xdr:row>75</xdr:row>
      <xdr:rowOff>164700</xdr:rowOff>
    </xdr:to>
    <xdr:sp macro="" textlink="">
      <xdr:nvSpPr>
        <xdr:cNvPr id="879" name="フローチャート: 判断 878">
          <a:extLst>
            <a:ext uri="{FF2B5EF4-FFF2-40B4-BE49-F238E27FC236}">
              <a16:creationId xmlns="" xmlns:a16="http://schemas.microsoft.com/office/drawing/2014/main" id="{00000000-0008-0000-0600-00006F030000}"/>
            </a:ext>
          </a:extLst>
        </xdr:cNvPr>
        <xdr:cNvSpPr/>
      </xdr:nvSpPr>
      <xdr:spPr>
        <a:xfrm>
          <a:off x="20383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9778</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20167111" y="126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34218</xdr:rowOff>
    </xdr:from>
    <xdr:to>
      <xdr:col>102</xdr:col>
      <xdr:colOff>114300</xdr:colOff>
      <xdr:row>77</xdr:row>
      <xdr:rowOff>48521</xdr:rowOff>
    </xdr:to>
    <xdr:cxnSp macro="">
      <xdr:nvCxnSpPr>
        <xdr:cNvPr id="881" name="直線コネクタ 880">
          <a:extLst>
            <a:ext uri="{FF2B5EF4-FFF2-40B4-BE49-F238E27FC236}">
              <a16:creationId xmlns="" xmlns:a16="http://schemas.microsoft.com/office/drawing/2014/main" id="{00000000-0008-0000-0600-000071030000}"/>
            </a:ext>
          </a:extLst>
        </xdr:cNvPr>
        <xdr:cNvCxnSpPr/>
      </xdr:nvCxnSpPr>
      <xdr:spPr>
        <a:xfrm>
          <a:off x="18656300" y="13235868"/>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20091</xdr:rowOff>
    </xdr:from>
    <xdr:to>
      <xdr:col>102</xdr:col>
      <xdr:colOff>165100</xdr:colOff>
      <xdr:row>75</xdr:row>
      <xdr:rowOff>121691</xdr:rowOff>
    </xdr:to>
    <xdr:sp macro="" textlink="">
      <xdr:nvSpPr>
        <xdr:cNvPr id="882" name="フローチャート: 判断 881">
          <a:extLst>
            <a:ext uri="{FF2B5EF4-FFF2-40B4-BE49-F238E27FC236}">
              <a16:creationId xmlns="" xmlns:a16="http://schemas.microsoft.com/office/drawing/2014/main" id="{00000000-0008-0000-0600-000072030000}"/>
            </a:ext>
          </a:extLst>
        </xdr:cNvPr>
        <xdr:cNvSpPr/>
      </xdr:nvSpPr>
      <xdr:spPr>
        <a:xfrm>
          <a:off x="19494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138218</xdr:rowOff>
    </xdr:from>
    <xdr:ext cx="534377" cy="25904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19278111" y="126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9380</xdr:rowOff>
    </xdr:from>
    <xdr:to>
      <xdr:col>98</xdr:col>
      <xdr:colOff>38100</xdr:colOff>
      <xdr:row>75</xdr:row>
      <xdr:rowOff>110980</xdr:rowOff>
    </xdr:to>
    <xdr:sp macro="" textlink="">
      <xdr:nvSpPr>
        <xdr:cNvPr id="884" name="フローチャート: 判断 883">
          <a:extLst>
            <a:ext uri="{FF2B5EF4-FFF2-40B4-BE49-F238E27FC236}">
              <a16:creationId xmlns="" xmlns:a16="http://schemas.microsoft.com/office/drawing/2014/main" id="{00000000-0008-0000-0600-000074030000}"/>
            </a:ext>
          </a:extLst>
        </xdr:cNvPr>
        <xdr:cNvSpPr/>
      </xdr:nvSpPr>
      <xdr:spPr>
        <a:xfrm>
          <a:off x="18605500" y="1286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127507</xdr:rowOff>
    </xdr:from>
    <xdr:ext cx="534377" cy="259045"/>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8389111" y="1264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50757</xdr:rowOff>
    </xdr:from>
    <xdr:to>
      <xdr:col>116</xdr:col>
      <xdr:colOff>114300</xdr:colOff>
      <xdr:row>76</xdr:row>
      <xdr:rowOff>152357</xdr:rowOff>
    </xdr:to>
    <xdr:sp macro="" textlink="">
      <xdr:nvSpPr>
        <xdr:cNvPr id="891" name="楕円 890">
          <a:extLst>
            <a:ext uri="{FF2B5EF4-FFF2-40B4-BE49-F238E27FC236}">
              <a16:creationId xmlns="" xmlns:a16="http://schemas.microsoft.com/office/drawing/2014/main" id="{00000000-0008-0000-0600-00007B030000}"/>
            </a:ext>
          </a:extLst>
        </xdr:cNvPr>
        <xdr:cNvSpPr/>
      </xdr:nvSpPr>
      <xdr:spPr>
        <a:xfrm>
          <a:off x="22110700" y="130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29184</xdr:rowOff>
    </xdr:from>
    <xdr:ext cx="534377" cy="259045"/>
    <xdr:sp macro="" textlink="">
      <xdr:nvSpPr>
        <xdr:cNvPr id="892" name="繰出金該当値テキスト">
          <a:extLst>
            <a:ext uri="{FF2B5EF4-FFF2-40B4-BE49-F238E27FC236}">
              <a16:creationId xmlns="" xmlns:a16="http://schemas.microsoft.com/office/drawing/2014/main" id="{00000000-0008-0000-0600-00007C030000}"/>
            </a:ext>
          </a:extLst>
        </xdr:cNvPr>
        <xdr:cNvSpPr txBox="1"/>
      </xdr:nvSpPr>
      <xdr:spPr>
        <a:xfrm>
          <a:off x="22212300" y="1305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66954</xdr:rowOff>
    </xdr:from>
    <xdr:to>
      <xdr:col>112</xdr:col>
      <xdr:colOff>38100</xdr:colOff>
      <xdr:row>76</xdr:row>
      <xdr:rowOff>168554</xdr:rowOff>
    </xdr:to>
    <xdr:sp macro="" textlink="">
      <xdr:nvSpPr>
        <xdr:cNvPr id="893" name="楕円 892">
          <a:extLst>
            <a:ext uri="{FF2B5EF4-FFF2-40B4-BE49-F238E27FC236}">
              <a16:creationId xmlns="" xmlns:a16="http://schemas.microsoft.com/office/drawing/2014/main" id="{00000000-0008-0000-0600-00007D030000}"/>
            </a:ext>
          </a:extLst>
        </xdr:cNvPr>
        <xdr:cNvSpPr/>
      </xdr:nvSpPr>
      <xdr:spPr>
        <a:xfrm>
          <a:off x="21272500" y="130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13631</xdr:rowOff>
    </xdr:from>
    <xdr:ext cx="534377"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21056111" y="1287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143633</xdr:rowOff>
    </xdr:from>
    <xdr:to>
      <xdr:col>107</xdr:col>
      <xdr:colOff>101600</xdr:colOff>
      <xdr:row>77</xdr:row>
      <xdr:rowOff>73783</xdr:rowOff>
    </xdr:to>
    <xdr:sp macro="" textlink="">
      <xdr:nvSpPr>
        <xdr:cNvPr id="895" name="楕円 894">
          <a:extLst>
            <a:ext uri="{FF2B5EF4-FFF2-40B4-BE49-F238E27FC236}">
              <a16:creationId xmlns="" xmlns:a16="http://schemas.microsoft.com/office/drawing/2014/main" id="{00000000-0008-0000-0600-00007F030000}"/>
            </a:ext>
          </a:extLst>
        </xdr:cNvPr>
        <xdr:cNvSpPr/>
      </xdr:nvSpPr>
      <xdr:spPr>
        <a:xfrm>
          <a:off x="20383500" y="131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64910</xdr:rowOff>
    </xdr:from>
    <xdr:ext cx="534377"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20167111" y="1326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169171</xdr:rowOff>
    </xdr:from>
    <xdr:to>
      <xdr:col>102</xdr:col>
      <xdr:colOff>165100</xdr:colOff>
      <xdr:row>77</xdr:row>
      <xdr:rowOff>99321</xdr:rowOff>
    </xdr:to>
    <xdr:sp macro="" textlink="">
      <xdr:nvSpPr>
        <xdr:cNvPr id="897" name="楕円 896">
          <a:extLst>
            <a:ext uri="{FF2B5EF4-FFF2-40B4-BE49-F238E27FC236}">
              <a16:creationId xmlns="" xmlns:a16="http://schemas.microsoft.com/office/drawing/2014/main" id="{00000000-0008-0000-0600-000081030000}"/>
            </a:ext>
          </a:extLst>
        </xdr:cNvPr>
        <xdr:cNvSpPr/>
      </xdr:nvSpPr>
      <xdr:spPr>
        <a:xfrm>
          <a:off x="19494500" y="1319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90448</xdr:rowOff>
    </xdr:from>
    <xdr:ext cx="534377"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9278111" y="132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154868</xdr:rowOff>
    </xdr:from>
    <xdr:to>
      <xdr:col>98</xdr:col>
      <xdr:colOff>38100</xdr:colOff>
      <xdr:row>77</xdr:row>
      <xdr:rowOff>85018</xdr:rowOff>
    </xdr:to>
    <xdr:sp macro="" textlink="">
      <xdr:nvSpPr>
        <xdr:cNvPr id="899" name="楕円 898">
          <a:extLst>
            <a:ext uri="{FF2B5EF4-FFF2-40B4-BE49-F238E27FC236}">
              <a16:creationId xmlns="" xmlns:a16="http://schemas.microsoft.com/office/drawing/2014/main" id="{00000000-0008-0000-0600-000083030000}"/>
            </a:ext>
          </a:extLst>
        </xdr:cNvPr>
        <xdr:cNvSpPr/>
      </xdr:nvSpPr>
      <xdr:spPr>
        <a:xfrm>
          <a:off x="18605500" y="1318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76145</xdr:rowOff>
    </xdr:from>
    <xdr:ext cx="534377"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8389111" y="1327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1" name="正方形/長方形 900">
          <a:extLst>
            <a:ext uri="{FF2B5EF4-FFF2-40B4-BE49-F238E27FC236}">
              <a16:creationId xmlns="" xmlns:a16="http://schemas.microsoft.com/office/drawing/2014/main" id="{00000000-0008-0000-0600-00008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2" name="正方形/長方形 901">
          <a:extLst>
            <a:ext uri="{FF2B5EF4-FFF2-40B4-BE49-F238E27FC236}">
              <a16:creationId xmlns="" xmlns:a16="http://schemas.microsoft.com/office/drawing/2014/main" id="{00000000-0008-0000-0600-00008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3" name="正方形/長方形 902">
          <a:extLst>
            <a:ext uri="{FF2B5EF4-FFF2-40B4-BE49-F238E27FC236}">
              <a16:creationId xmlns="" xmlns:a16="http://schemas.microsoft.com/office/drawing/2014/main" id="{00000000-0008-0000-0600-00008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4" name="正方形/長方形 903">
          <a:extLst>
            <a:ext uri="{FF2B5EF4-FFF2-40B4-BE49-F238E27FC236}">
              <a16:creationId xmlns="" xmlns:a16="http://schemas.microsoft.com/office/drawing/2014/main" id="{00000000-0008-0000-0600-00008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5" name="正方形/長方形 904">
          <a:extLst>
            <a:ext uri="{FF2B5EF4-FFF2-40B4-BE49-F238E27FC236}">
              <a16:creationId xmlns="" xmlns:a16="http://schemas.microsoft.com/office/drawing/2014/main" id="{00000000-0008-0000-0600-00008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6" name="正方形/長方形 905">
          <a:extLst>
            <a:ext uri="{FF2B5EF4-FFF2-40B4-BE49-F238E27FC236}">
              <a16:creationId xmlns="" xmlns:a16="http://schemas.microsoft.com/office/drawing/2014/main" id="{00000000-0008-0000-0600-00008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7" name="正方形/長方形 906">
          <a:extLst>
            <a:ext uri="{FF2B5EF4-FFF2-40B4-BE49-F238E27FC236}">
              <a16:creationId xmlns="" xmlns:a16="http://schemas.microsoft.com/office/drawing/2014/main" id="{00000000-0008-0000-0600-00008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8" name="正方形/長方形 907">
          <a:extLst>
            <a:ext uri="{FF2B5EF4-FFF2-40B4-BE49-F238E27FC236}">
              <a16:creationId xmlns="" xmlns:a16="http://schemas.microsoft.com/office/drawing/2014/main" id="{00000000-0008-0000-0600-00008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3" name="直線コネクタ 912">
          <a:extLst>
            <a:ext uri="{FF2B5EF4-FFF2-40B4-BE49-F238E27FC236}">
              <a16:creationId xmlns="" xmlns:a16="http://schemas.microsoft.com/office/drawing/2014/main" id="{00000000-0008-0000-0600-00009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5" name="前年度繰上充用金グラフ枠">
          <a:extLst>
            <a:ext uri="{FF2B5EF4-FFF2-40B4-BE49-F238E27FC236}">
              <a16:creationId xmlns="" xmlns:a16="http://schemas.microsoft.com/office/drawing/2014/main" id="{00000000-0008-0000-0600-00009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6" name="直線コネクタ 915">
          <a:extLst>
            <a:ext uri="{FF2B5EF4-FFF2-40B4-BE49-F238E27FC236}">
              <a16:creationId xmlns="" xmlns:a16="http://schemas.microsoft.com/office/drawing/2014/main" id="{00000000-0008-0000-0600-00009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7" name="前年度繰上充用金最小値テキスト">
          <a:extLst>
            <a:ext uri="{FF2B5EF4-FFF2-40B4-BE49-F238E27FC236}">
              <a16:creationId xmlns="" xmlns:a16="http://schemas.microsoft.com/office/drawing/2014/main" id="{00000000-0008-0000-0600-00009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9" name="前年度繰上充用金最大値テキスト">
          <a:extLst>
            <a:ext uri="{FF2B5EF4-FFF2-40B4-BE49-F238E27FC236}">
              <a16:creationId xmlns="" xmlns:a16="http://schemas.microsoft.com/office/drawing/2014/main" id="{00000000-0008-0000-0600-00009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0" name="直線コネクタ 919">
          <a:extLst>
            <a:ext uri="{FF2B5EF4-FFF2-40B4-BE49-F238E27FC236}">
              <a16:creationId xmlns="" xmlns:a16="http://schemas.microsoft.com/office/drawing/2014/main" id="{00000000-0008-0000-0600-00009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1" name="直線コネクタ 920">
          <a:extLst>
            <a:ext uri="{FF2B5EF4-FFF2-40B4-BE49-F238E27FC236}">
              <a16:creationId xmlns="" xmlns:a16="http://schemas.microsoft.com/office/drawing/2014/main" id="{00000000-0008-0000-0600-00009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2" name="前年度繰上充用金平均値テキスト">
          <a:extLst>
            <a:ext uri="{FF2B5EF4-FFF2-40B4-BE49-F238E27FC236}">
              <a16:creationId xmlns="" xmlns:a16="http://schemas.microsoft.com/office/drawing/2014/main" id="{00000000-0008-0000-0600-00009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フローチャート: 判断 922">
          <a:extLst>
            <a:ext uri="{FF2B5EF4-FFF2-40B4-BE49-F238E27FC236}">
              <a16:creationId xmlns="" xmlns:a16="http://schemas.microsoft.com/office/drawing/2014/main" id="{00000000-0008-0000-0600-00009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4" name="直線コネクタ 923">
          <a:extLst>
            <a:ext uri="{FF2B5EF4-FFF2-40B4-BE49-F238E27FC236}">
              <a16:creationId xmlns="" xmlns:a16="http://schemas.microsoft.com/office/drawing/2014/main" id="{00000000-0008-0000-0600-00009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5" name="フローチャート: 判断 924">
          <a:extLst>
            <a:ext uri="{FF2B5EF4-FFF2-40B4-BE49-F238E27FC236}">
              <a16:creationId xmlns="" xmlns:a16="http://schemas.microsoft.com/office/drawing/2014/main" id="{00000000-0008-0000-0600-00009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7" name="直線コネクタ 926">
          <a:extLst>
            <a:ext uri="{FF2B5EF4-FFF2-40B4-BE49-F238E27FC236}">
              <a16:creationId xmlns="" xmlns:a16="http://schemas.microsoft.com/office/drawing/2014/main" id="{00000000-0008-0000-0600-00009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8" name="フローチャート: 判断 927">
          <a:extLst>
            <a:ext uri="{FF2B5EF4-FFF2-40B4-BE49-F238E27FC236}">
              <a16:creationId xmlns="" xmlns:a16="http://schemas.microsoft.com/office/drawing/2014/main" id="{00000000-0008-0000-0600-0000A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30" name="直線コネクタ 929">
          <a:extLst>
            <a:ext uri="{FF2B5EF4-FFF2-40B4-BE49-F238E27FC236}">
              <a16:creationId xmlns="" xmlns:a16="http://schemas.microsoft.com/office/drawing/2014/main" id="{00000000-0008-0000-0600-0000A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1" name="フローチャート: 判断 930">
          <a:extLst>
            <a:ext uri="{FF2B5EF4-FFF2-40B4-BE49-F238E27FC236}">
              <a16:creationId xmlns="" xmlns:a16="http://schemas.microsoft.com/office/drawing/2014/main" id="{00000000-0008-0000-0600-0000A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フローチャート: 判断 932">
          <a:extLst>
            <a:ext uri="{FF2B5EF4-FFF2-40B4-BE49-F238E27FC236}">
              <a16:creationId xmlns="" xmlns:a16="http://schemas.microsoft.com/office/drawing/2014/main" id="{00000000-0008-0000-0600-0000A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4" name="テキスト ボックス 933">
          <a:extLst>
            <a:ext uri="{FF2B5EF4-FFF2-40B4-BE49-F238E27FC236}">
              <a16:creationId xmlns="" xmlns:a16="http://schemas.microsoft.com/office/drawing/2014/main" id="{00000000-0008-0000-0600-0000A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6" name="テキスト ボックス 935">
          <a:extLst>
            <a:ext uri="{FF2B5EF4-FFF2-40B4-BE49-F238E27FC236}">
              <a16:creationId xmlns="" xmlns:a16="http://schemas.microsoft.com/office/drawing/2014/main" id="{00000000-0008-0000-0600-0000A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7" name="テキスト ボックス 936">
          <a:extLst>
            <a:ext uri="{FF2B5EF4-FFF2-40B4-BE49-F238E27FC236}">
              <a16:creationId xmlns="" xmlns:a16="http://schemas.microsoft.com/office/drawing/2014/main" id="{00000000-0008-0000-0600-0000A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8" name="テキスト ボックス 937">
          <a:extLst>
            <a:ext uri="{FF2B5EF4-FFF2-40B4-BE49-F238E27FC236}">
              <a16:creationId xmlns="" xmlns:a16="http://schemas.microsoft.com/office/drawing/2014/main" id="{00000000-0008-0000-0600-0000A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9" name="テキスト ボックス 938">
          <a:extLst>
            <a:ext uri="{FF2B5EF4-FFF2-40B4-BE49-F238E27FC236}">
              <a16:creationId xmlns="" xmlns:a16="http://schemas.microsoft.com/office/drawing/2014/main" id="{00000000-0008-0000-0600-0000A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40" name="楕円 939">
          <a:extLst>
            <a:ext uri="{FF2B5EF4-FFF2-40B4-BE49-F238E27FC236}">
              <a16:creationId xmlns="" xmlns:a16="http://schemas.microsoft.com/office/drawing/2014/main" id="{00000000-0008-0000-0600-0000A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1" name="前年度繰上充用金該当値テキスト">
          <a:extLst>
            <a:ext uri="{FF2B5EF4-FFF2-40B4-BE49-F238E27FC236}">
              <a16:creationId xmlns="" xmlns:a16="http://schemas.microsoft.com/office/drawing/2014/main" id="{00000000-0008-0000-0600-0000A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2" name="楕円 941">
          <a:extLst>
            <a:ext uri="{FF2B5EF4-FFF2-40B4-BE49-F238E27FC236}">
              <a16:creationId xmlns="" xmlns:a16="http://schemas.microsoft.com/office/drawing/2014/main" id="{00000000-0008-0000-0600-0000A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3" name="テキスト ボックス 942">
          <a:extLst>
            <a:ext uri="{FF2B5EF4-FFF2-40B4-BE49-F238E27FC236}">
              <a16:creationId xmlns="" xmlns:a16="http://schemas.microsoft.com/office/drawing/2014/main" id="{00000000-0008-0000-0600-0000A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4" name="楕円 943">
          <a:extLst>
            <a:ext uri="{FF2B5EF4-FFF2-40B4-BE49-F238E27FC236}">
              <a16:creationId xmlns="" xmlns:a16="http://schemas.microsoft.com/office/drawing/2014/main" id="{00000000-0008-0000-0600-0000B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5" name="テキスト ボックス 944">
          <a:extLst>
            <a:ext uri="{FF2B5EF4-FFF2-40B4-BE49-F238E27FC236}">
              <a16:creationId xmlns="" xmlns:a16="http://schemas.microsoft.com/office/drawing/2014/main" id="{00000000-0008-0000-0600-0000B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6" name="楕円 945">
          <a:extLst>
            <a:ext uri="{FF2B5EF4-FFF2-40B4-BE49-F238E27FC236}">
              <a16:creationId xmlns="" xmlns:a16="http://schemas.microsoft.com/office/drawing/2014/main" id="{00000000-0008-0000-0600-0000B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7" name="テキスト ボックス 946">
          <a:extLst>
            <a:ext uri="{FF2B5EF4-FFF2-40B4-BE49-F238E27FC236}">
              <a16:creationId xmlns="" xmlns:a16="http://schemas.microsoft.com/office/drawing/2014/main" id="{00000000-0008-0000-0600-0000B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8" name="楕円 947">
          <a:extLst>
            <a:ext uri="{FF2B5EF4-FFF2-40B4-BE49-F238E27FC236}">
              <a16:creationId xmlns="" xmlns:a16="http://schemas.microsoft.com/office/drawing/2014/main" id="{00000000-0008-0000-0600-0000B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9" name="テキスト ボックス 948">
          <a:extLst>
            <a:ext uri="{FF2B5EF4-FFF2-40B4-BE49-F238E27FC236}">
              <a16:creationId xmlns="" xmlns:a16="http://schemas.microsoft.com/office/drawing/2014/main" id="{00000000-0008-0000-0600-0000B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0" name="正方形/長方形 949">
          <a:extLst>
            <a:ext uri="{FF2B5EF4-FFF2-40B4-BE49-F238E27FC236}">
              <a16:creationId xmlns="" xmlns:a16="http://schemas.microsoft.com/office/drawing/2014/main" id="{00000000-0008-0000-0600-0000B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1" name="正方形/長方形 950">
          <a:extLst>
            <a:ext uri="{FF2B5EF4-FFF2-40B4-BE49-F238E27FC236}">
              <a16:creationId xmlns="" xmlns:a16="http://schemas.microsoft.com/office/drawing/2014/main" id="{00000000-0008-0000-0600-0000B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2" name="テキスト ボックス 951">
          <a:extLst>
            <a:ext uri="{FF2B5EF4-FFF2-40B4-BE49-F238E27FC236}">
              <a16:creationId xmlns="" xmlns:a16="http://schemas.microsoft.com/office/drawing/2014/main" id="{00000000-0008-0000-0600-0000B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積立金、投資及び出資金が類似団体</a:t>
          </a:r>
          <a:r>
            <a:rPr kumimoji="1" lang="ja-JP" altLang="en-US" sz="1200">
              <a:solidFill>
                <a:schemeClr val="dk1"/>
              </a:solidFill>
              <a:effectLst/>
              <a:latin typeface="+mn-ea"/>
              <a:ea typeface="+mn-ea"/>
              <a:cs typeface="+mn-cs"/>
            </a:rPr>
            <a:t>内平均値</a:t>
          </a:r>
          <a:r>
            <a:rPr kumimoji="1" lang="ja-JP" altLang="ja-JP" sz="1200">
              <a:solidFill>
                <a:schemeClr val="dk1"/>
              </a:solidFill>
              <a:effectLst/>
              <a:latin typeface="+mn-ea"/>
              <a:ea typeface="+mn-ea"/>
              <a:cs typeface="+mn-cs"/>
            </a:rPr>
            <a:t>を上回る結果となった。</a:t>
          </a:r>
          <a:endParaRPr kumimoji="1" lang="en-US" altLang="ja-JP" sz="1200">
            <a:solidFill>
              <a:schemeClr val="dk1"/>
            </a:solidFill>
            <a:effectLst/>
            <a:latin typeface="+mn-ea"/>
            <a:ea typeface="+mn-ea"/>
            <a:cs typeface="+mn-cs"/>
          </a:endParaRPr>
        </a:p>
        <a:p>
          <a:pPr eaLnBrk="1" fontAlgn="auto" latinLnBrk="0" hangingPunct="1"/>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積立金が上回った主な要因は、令和３年度において、財政調整基金を</a:t>
          </a:r>
          <a:r>
            <a:rPr kumimoji="1" lang="en-US" altLang="ja-JP" sz="1200">
              <a:solidFill>
                <a:schemeClr val="dk1"/>
              </a:solidFill>
              <a:effectLst/>
              <a:latin typeface="+mn-ea"/>
              <a:ea typeface="+mn-ea"/>
              <a:cs typeface="+mn-cs"/>
            </a:rPr>
            <a:t>1,523,182</a:t>
          </a:r>
          <a:r>
            <a:rPr kumimoji="1" lang="ja-JP" altLang="ja-JP" sz="1200">
              <a:solidFill>
                <a:schemeClr val="dk1"/>
              </a:solidFill>
              <a:effectLst/>
              <a:latin typeface="+mn-ea"/>
              <a:ea typeface="+mn-ea"/>
              <a:cs typeface="+mn-cs"/>
            </a:rPr>
            <a:t>千円、減債基金を</a:t>
          </a:r>
          <a:r>
            <a:rPr kumimoji="1" lang="en-US" altLang="ja-JP" sz="1200">
              <a:solidFill>
                <a:schemeClr val="dk1"/>
              </a:solidFill>
              <a:effectLst/>
              <a:latin typeface="+mn-ea"/>
              <a:ea typeface="+mn-ea"/>
              <a:cs typeface="+mn-cs"/>
            </a:rPr>
            <a:t>321,067</a:t>
          </a:r>
          <a:r>
            <a:rPr kumimoji="1" lang="ja-JP" altLang="ja-JP" sz="1200">
              <a:solidFill>
                <a:schemeClr val="dk1"/>
              </a:solidFill>
              <a:effectLst/>
              <a:latin typeface="+mn-ea"/>
              <a:ea typeface="+mn-ea"/>
              <a:cs typeface="+mn-cs"/>
            </a:rPr>
            <a:t>千円</a:t>
          </a:r>
          <a:r>
            <a:rPr kumimoji="1" lang="ja-JP" altLang="en-US" sz="1200">
              <a:solidFill>
                <a:schemeClr val="dk1"/>
              </a:solidFill>
              <a:effectLst/>
              <a:latin typeface="+mn-ea"/>
              <a:ea typeface="+mn-ea"/>
              <a:cs typeface="+mn-cs"/>
            </a:rPr>
            <a:t>、歴史・文化のまちづくり基金を</a:t>
          </a:r>
          <a:r>
            <a:rPr kumimoji="1" lang="en-US" altLang="ja-JP" sz="1200">
              <a:solidFill>
                <a:schemeClr val="dk1"/>
              </a:solidFill>
              <a:effectLst/>
              <a:latin typeface="+mn-ea"/>
              <a:ea typeface="+mn-ea"/>
              <a:cs typeface="+mn-cs"/>
            </a:rPr>
            <a:t>200,001</a:t>
          </a:r>
          <a:r>
            <a:rPr kumimoji="1" lang="ja-JP" altLang="en-US" sz="1200">
              <a:solidFill>
                <a:schemeClr val="dk1"/>
              </a:solidFill>
              <a:effectLst/>
              <a:latin typeface="+mn-ea"/>
              <a:ea typeface="+mn-ea"/>
              <a:cs typeface="+mn-cs"/>
            </a:rPr>
            <a:t>千円積み立てたことなどである。</a:t>
          </a:r>
          <a:endParaRPr kumimoji="1" lang="en-US" altLang="ja-JP" sz="1200">
            <a:solidFill>
              <a:schemeClr val="dk1"/>
            </a:solidFill>
            <a:effectLst/>
            <a:latin typeface="+mn-ea"/>
            <a:ea typeface="+mn-ea"/>
            <a:cs typeface="+mn-cs"/>
          </a:endParaRPr>
        </a:p>
        <a:p>
          <a:pPr eaLnBrk="1" fontAlgn="auto" latinLnBrk="0" hangingPunct="1"/>
          <a:r>
            <a:rPr kumimoji="1" lang="ja-JP" altLang="ja-JP" sz="1200">
              <a:solidFill>
                <a:schemeClr val="dk1"/>
              </a:solidFill>
              <a:effectLst/>
              <a:latin typeface="+mn-ea"/>
              <a:ea typeface="+mn-ea"/>
              <a:cs typeface="+mn-cs"/>
            </a:rPr>
            <a:t>　投資及び出資金が上回った主な要因としては、津島市民病院事業会計及び下水道事業会計に対し、追加支援という形で出資金を支出しているためである。企業会計への繰出金については投資財政計画等に基づき一般会計と十分に調整を重ねたうえで支出していく。</a:t>
          </a:r>
          <a:endParaRPr lang="ja-JP" altLang="ja-JP" sz="1200">
            <a:effectLst/>
            <a:latin typeface="+mn-ea"/>
            <a:ea typeface="+mn-ea"/>
          </a:endParaRPr>
        </a:p>
        <a:p>
          <a:pPr eaLnBrk="1" fontAlgn="auto" latinLnBrk="0" hangingPunct="1"/>
          <a:r>
            <a:rPr kumimoji="1" lang="ja-JP" altLang="ja-JP" sz="1200">
              <a:solidFill>
                <a:schemeClr val="dk1"/>
              </a:solidFill>
              <a:effectLst/>
              <a:latin typeface="+mn-ea"/>
              <a:ea typeface="+mn-ea"/>
              <a:cs typeface="+mn-cs"/>
            </a:rPr>
            <a:t>　なお普通建設事業費</a:t>
          </a:r>
          <a:r>
            <a:rPr kumimoji="1" lang="ja-JP" altLang="en-US" sz="1200">
              <a:solidFill>
                <a:schemeClr val="dk1"/>
              </a:solidFill>
              <a:effectLst/>
              <a:latin typeface="+mn-ea"/>
              <a:ea typeface="+mn-ea"/>
              <a:cs typeface="+mn-cs"/>
            </a:rPr>
            <a:t>（うち更新整備）</a:t>
          </a:r>
          <a:r>
            <a:rPr kumimoji="1" lang="ja-JP" altLang="ja-JP" sz="1200">
              <a:solidFill>
                <a:schemeClr val="dk1"/>
              </a:solidFill>
              <a:effectLst/>
              <a:latin typeface="+mn-ea"/>
              <a:ea typeface="+mn-ea"/>
              <a:cs typeface="+mn-cs"/>
            </a:rPr>
            <a:t>については、今後、施設の老朽化に伴い、更新整備費用が増加することが見込まれる。財政を硬直化させないためにも施設の集約化・複合化事業に着手するなど、公共施設の適正管理に努め、経費の抑制に努める。</a:t>
          </a:r>
          <a:endParaRPr lang="ja-JP" altLang="ja-JP" sz="12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60,977
59,244
25.09
25,992,314
24,942,098
1,007,359
14,068,150
17,328,398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23114</xdr:rowOff>
    </xdr:from>
    <xdr:to>
      <xdr:col>24</xdr:col>
      <xdr:colOff>63500</xdr:colOff>
      <xdr:row>34</xdr:row>
      <xdr:rowOff>39116</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3797300" y="585241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8941</xdr:rowOff>
    </xdr:from>
    <xdr:to>
      <xdr:col>19</xdr:col>
      <xdr:colOff>177800</xdr:colOff>
      <xdr:row>34</xdr:row>
      <xdr:rowOff>23114</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2908300" y="5838241"/>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71577</xdr:rowOff>
    </xdr:from>
    <xdr:to>
      <xdr:col>15</xdr:col>
      <xdr:colOff>50800</xdr:colOff>
      <xdr:row>34</xdr:row>
      <xdr:rowOff>8941</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a:off x="2019300" y="5729427"/>
          <a:ext cx="8890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71577</xdr:rowOff>
    </xdr:from>
    <xdr:to>
      <xdr:col>10</xdr:col>
      <xdr:colOff>114300</xdr:colOff>
      <xdr:row>33</xdr:row>
      <xdr:rowOff>78435</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flipV="1">
          <a:off x="1130300" y="572942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159766</xdr:rowOff>
    </xdr:from>
    <xdr:to>
      <xdr:col>24</xdr:col>
      <xdr:colOff>114300</xdr:colOff>
      <xdr:row>34</xdr:row>
      <xdr:rowOff>89916</xdr:rowOff>
    </xdr:to>
    <xdr:sp macro="" textlink="">
      <xdr:nvSpPr>
        <xdr:cNvPr id="78" name="楕円 77">
          <a:extLst>
            <a:ext uri="{FF2B5EF4-FFF2-40B4-BE49-F238E27FC236}">
              <a16:creationId xmlns="" xmlns:a16="http://schemas.microsoft.com/office/drawing/2014/main" id="{00000000-0008-0000-0700-00004E000000}"/>
            </a:ext>
          </a:extLst>
        </xdr:cNvPr>
        <xdr:cNvSpPr/>
      </xdr:nvSpPr>
      <xdr:spPr>
        <a:xfrm>
          <a:off x="45847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11193</xdr:rowOff>
    </xdr:from>
    <xdr:ext cx="469744" cy="259045"/>
    <xdr:sp macro="" textlink="">
      <xdr:nvSpPr>
        <xdr:cNvPr id="79" name="議会費該当値テキスト">
          <a:extLst>
            <a:ext uri="{FF2B5EF4-FFF2-40B4-BE49-F238E27FC236}">
              <a16:creationId xmlns="" xmlns:a16="http://schemas.microsoft.com/office/drawing/2014/main" id="{00000000-0008-0000-0700-00004F000000}"/>
            </a:ext>
          </a:extLst>
        </xdr:cNvPr>
        <xdr:cNvSpPr txBox="1"/>
      </xdr:nvSpPr>
      <xdr:spPr>
        <a:xfrm>
          <a:off x="4686300" y="566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143764</xdr:rowOff>
    </xdr:from>
    <xdr:to>
      <xdr:col>20</xdr:col>
      <xdr:colOff>38100</xdr:colOff>
      <xdr:row>34</xdr:row>
      <xdr:rowOff>73914</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3746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90441</xdr:rowOff>
    </xdr:from>
    <xdr:ext cx="469744"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3562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129591</xdr:rowOff>
    </xdr:from>
    <xdr:to>
      <xdr:col>15</xdr:col>
      <xdr:colOff>101600</xdr:colOff>
      <xdr:row>34</xdr:row>
      <xdr:rowOff>59741</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2857500" y="578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76268</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2673428" y="556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20777</xdr:rowOff>
    </xdr:from>
    <xdr:to>
      <xdr:col>10</xdr:col>
      <xdr:colOff>165100</xdr:colOff>
      <xdr:row>33</xdr:row>
      <xdr:rowOff>122377</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1968500" y="56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138904</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1784428" y="545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27635</xdr:rowOff>
    </xdr:from>
    <xdr:to>
      <xdr:col>6</xdr:col>
      <xdr:colOff>38100</xdr:colOff>
      <xdr:row>33</xdr:row>
      <xdr:rowOff>129235</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079500" y="568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145762</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895428" y="54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145840</xdr:rowOff>
    </xdr:from>
    <xdr:to>
      <xdr:col>24</xdr:col>
      <xdr:colOff>63500</xdr:colOff>
      <xdr:row>56</xdr:row>
      <xdr:rowOff>171343</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3797300" y="9404140"/>
          <a:ext cx="838200" cy="36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145840</xdr:rowOff>
    </xdr:from>
    <xdr:to>
      <xdr:col>19</xdr:col>
      <xdr:colOff>177800</xdr:colOff>
      <xdr:row>57</xdr:row>
      <xdr:rowOff>109968</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flipV="1">
          <a:off x="2908300" y="9404140"/>
          <a:ext cx="889000" cy="47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9933</xdr:rowOff>
    </xdr:from>
    <xdr:to>
      <xdr:col>20</xdr:col>
      <xdr:colOff>38100</xdr:colOff>
      <xdr:row>54</xdr:row>
      <xdr:rowOff>111533</xdr:rowOff>
    </xdr:to>
    <xdr:sp macro="" textlink="">
      <xdr:nvSpPr>
        <xdr:cNvPr id="118" name="フローチャート: 判断 117">
          <a:extLst>
            <a:ext uri="{FF2B5EF4-FFF2-40B4-BE49-F238E27FC236}">
              <a16:creationId xmlns="" xmlns:a16="http://schemas.microsoft.com/office/drawing/2014/main" id="{00000000-0008-0000-0700-000076000000}"/>
            </a:ext>
          </a:extLst>
        </xdr:cNvPr>
        <xdr:cNvSpPr/>
      </xdr:nvSpPr>
      <xdr:spPr>
        <a:xfrm>
          <a:off x="3746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128060</xdr:rowOff>
    </xdr:from>
    <xdr:ext cx="599010" cy="259045"/>
    <xdr:sp macro="" textlink="">
      <xdr:nvSpPr>
        <xdr:cNvPr id="119" name="テキスト ボックス 118">
          <a:extLst>
            <a:ext uri="{FF2B5EF4-FFF2-40B4-BE49-F238E27FC236}">
              <a16:creationId xmlns="" xmlns:a16="http://schemas.microsoft.com/office/drawing/2014/main" id="{00000000-0008-0000-0700-000077000000}"/>
            </a:ext>
          </a:extLst>
        </xdr:cNvPr>
        <xdr:cNvSpPr txBox="1"/>
      </xdr:nvSpPr>
      <xdr:spPr>
        <a:xfrm>
          <a:off x="3497795" y="904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109968</xdr:rowOff>
    </xdr:from>
    <xdr:to>
      <xdr:col>15</xdr:col>
      <xdr:colOff>50800</xdr:colOff>
      <xdr:row>57</xdr:row>
      <xdr:rowOff>160686</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2019300" y="9882618"/>
          <a:ext cx="889000" cy="5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151152</xdr:rowOff>
    </xdr:from>
    <xdr:to>
      <xdr:col>15</xdr:col>
      <xdr:colOff>101600</xdr:colOff>
      <xdr:row>57</xdr:row>
      <xdr:rowOff>81302</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2857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97829</xdr:rowOff>
    </xdr:from>
    <xdr:ext cx="534377" cy="259045"/>
    <xdr:sp macro="" textlink="">
      <xdr:nvSpPr>
        <xdr:cNvPr id="122" name="テキスト ボックス 121">
          <a:extLst>
            <a:ext uri="{FF2B5EF4-FFF2-40B4-BE49-F238E27FC236}">
              <a16:creationId xmlns="" xmlns:a16="http://schemas.microsoft.com/office/drawing/2014/main" id="{00000000-0008-0000-0700-00007A000000}"/>
            </a:ext>
          </a:extLst>
        </xdr:cNvPr>
        <xdr:cNvSpPr txBox="1"/>
      </xdr:nvSpPr>
      <xdr:spPr>
        <a:xfrm>
          <a:off x="2641111" y="95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160686</xdr:rowOff>
    </xdr:from>
    <xdr:to>
      <xdr:col>10</xdr:col>
      <xdr:colOff>114300</xdr:colOff>
      <xdr:row>57</xdr:row>
      <xdr:rowOff>167297</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1130300" y="9933336"/>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157544</xdr:rowOff>
    </xdr:from>
    <xdr:to>
      <xdr:col>10</xdr:col>
      <xdr:colOff>165100</xdr:colOff>
      <xdr:row>57</xdr:row>
      <xdr:rowOff>87694</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1968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104221</xdr:rowOff>
    </xdr:from>
    <xdr:ext cx="534377"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1752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11195</xdr:rowOff>
    </xdr:from>
    <xdr:to>
      <xdr:col>6</xdr:col>
      <xdr:colOff>38100</xdr:colOff>
      <xdr:row>57</xdr:row>
      <xdr:rowOff>112795</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1079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129322</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863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120543</xdr:rowOff>
    </xdr:from>
    <xdr:to>
      <xdr:col>24</xdr:col>
      <xdr:colOff>114300</xdr:colOff>
      <xdr:row>57</xdr:row>
      <xdr:rowOff>50693</xdr:rowOff>
    </xdr:to>
    <xdr:sp macro="" textlink="">
      <xdr:nvSpPr>
        <xdr:cNvPr id="133" name="楕円 132">
          <a:extLst>
            <a:ext uri="{FF2B5EF4-FFF2-40B4-BE49-F238E27FC236}">
              <a16:creationId xmlns="" xmlns:a16="http://schemas.microsoft.com/office/drawing/2014/main" id="{00000000-0008-0000-0700-000085000000}"/>
            </a:ext>
          </a:extLst>
        </xdr:cNvPr>
        <xdr:cNvSpPr/>
      </xdr:nvSpPr>
      <xdr:spPr>
        <a:xfrm>
          <a:off x="4584700" y="972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143420</xdr:rowOff>
    </xdr:from>
    <xdr:ext cx="534377" cy="259045"/>
    <xdr:sp macro="" textlink="">
      <xdr:nvSpPr>
        <xdr:cNvPr id="134" name="総務費該当値テキスト">
          <a:extLst>
            <a:ext uri="{FF2B5EF4-FFF2-40B4-BE49-F238E27FC236}">
              <a16:creationId xmlns="" xmlns:a16="http://schemas.microsoft.com/office/drawing/2014/main" id="{00000000-0008-0000-0700-000086000000}"/>
            </a:ext>
          </a:extLst>
        </xdr:cNvPr>
        <xdr:cNvSpPr txBox="1"/>
      </xdr:nvSpPr>
      <xdr:spPr>
        <a:xfrm>
          <a:off x="4686300" y="957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95040</xdr:rowOff>
    </xdr:from>
    <xdr:to>
      <xdr:col>20</xdr:col>
      <xdr:colOff>38100</xdr:colOff>
      <xdr:row>55</xdr:row>
      <xdr:rowOff>25190</xdr:rowOff>
    </xdr:to>
    <xdr:sp macro="" textlink="">
      <xdr:nvSpPr>
        <xdr:cNvPr id="135" name="楕円 134">
          <a:extLst>
            <a:ext uri="{FF2B5EF4-FFF2-40B4-BE49-F238E27FC236}">
              <a16:creationId xmlns="" xmlns:a16="http://schemas.microsoft.com/office/drawing/2014/main" id="{00000000-0008-0000-0700-000087000000}"/>
            </a:ext>
          </a:extLst>
        </xdr:cNvPr>
        <xdr:cNvSpPr/>
      </xdr:nvSpPr>
      <xdr:spPr>
        <a:xfrm>
          <a:off x="3746500" y="93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16317</xdr:rowOff>
    </xdr:from>
    <xdr:ext cx="59901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3497795" y="944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59168</xdr:rowOff>
    </xdr:from>
    <xdr:to>
      <xdr:col>15</xdr:col>
      <xdr:colOff>101600</xdr:colOff>
      <xdr:row>57</xdr:row>
      <xdr:rowOff>160768</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2857500" y="983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151895</xdr:rowOff>
    </xdr:from>
    <xdr:ext cx="534377"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2641111" y="992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109886</xdr:rowOff>
    </xdr:from>
    <xdr:to>
      <xdr:col>10</xdr:col>
      <xdr:colOff>165100</xdr:colOff>
      <xdr:row>58</xdr:row>
      <xdr:rowOff>40036</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1968500" y="988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31163</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1752111" y="99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116497</xdr:rowOff>
    </xdr:from>
    <xdr:to>
      <xdr:col>6</xdr:col>
      <xdr:colOff>38100</xdr:colOff>
      <xdr:row>58</xdr:row>
      <xdr:rowOff>46647</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1079500" y="98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37774</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863111" y="998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45448</xdr:rowOff>
    </xdr:from>
    <xdr:to>
      <xdr:col>24</xdr:col>
      <xdr:colOff>63500</xdr:colOff>
      <xdr:row>77</xdr:row>
      <xdr:rowOff>77071</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flipV="1">
          <a:off x="3797300" y="13075648"/>
          <a:ext cx="8382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77071</xdr:rowOff>
    </xdr:from>
    <xdr:to>
      <xdr:col>19</xdr:col>
      <xdr:colOff>177800</xdr:colOff>
      <xdr:row>77</xdr:row>
      <xdr:rowOff>123972</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2908300" y="13278721"/>
          <a:ext cx="8890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124279</xdr:rowOff>
    </xdr:from>
    <xdr:to>
      <xdr:col>20</xdr:col>
      <xdr:colOff>38100</xdr:colOff>
      <xdr:row>77</xdr:row>
      <xdr:rowOff>54429</xdr:rowOff>
    </xdr:to>
    <xdr:sp macro="" textlink="">
      <xdr:nvSpPr>
        <xdr:cNvPr id="176" name="フローチャート: 判断 175">
          <a:extLst>
            <a:ext uri="{FF2B5EF4-FFF2-40B4-BE49-F238E27FC236}">
              <a16:creationId xmlns="" xmlns:a16="http://schemas.microsoft.com/office/drawing/2014/main" id="{00000000-0008-0000-0700-0000B0000000}"/>
            </a:ext>
          </a:extLst>
        </xdr:cNvPr>
        <xdr:cNvSpPr/>
      </xdr:nvSpPr>
      <xdr:spPr>
        <a:xfrm>
          <a:off x="3746500" y="131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70957</xdr:rowOff>
    </xdr:from>
    <xdr:ext cx="599010" cy="259045"/>
    <xdr:sp macro="" textlink="">
      <xdr:nvSpPr>
        <xdr:cNvPr id="177" name="テキスト ボックス 176">
          <a:extLst>
            <a:ext uri="{FF2B5EF4-FFF2-40B4-BE49-F238E27FC236}">
              <a16:creationId xmlns="" xmlns:a16="http://schemas.microsoft.com/office/drawing/2014/main" id="{00000000-0008-0000-0700-0000B1000000}"/>
            </a:ext>
          </a:extLst>
        </xdr:cNvPr>
        <xdr:cNvSpPr txBox="1"/>
      </xdr:nvSpPr>
      <xdr:spPr>
        <a:xfrm>
          <a:off x="3497795" y="1292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123972</xdr:rowOff>
    </xdr:from>
    <xdr:to>
      <xdr:col>15</xdr:col>
      <xdr:colOff>50800</xdr:colOff>
      <xdr:row>78</xdr:row>
      <xdr:rowOff>4513</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2019300" y="13325622"/>
          <a:ext cx="889000" cy="5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165222</xdr:rowOff>
    </xdr:from>
    <xdr:to>
      <xdr:col>15</xdr:col>
      <xdr:colOff>101600</xdr:colOff>
      <xdr:row>77</xdr:row>
      <xdr:rowOff>95372</xdr:rowOff>
    </xdr:to>
    <xdr:sp macro="" textlink="">
      <xdr:nvSpPr>
        <xdr:cNvPr id="179" name="フローチャート: 判断 178">
          <a:extLst>
            <a:ext uri="{FF2B5EF4-FFF2-40B4-BE49-F238E27FC236}">
              <a16:creationId xmlns="" xmlns:a16="http://schemas.microsoft.com/office/drawing/2014/main" id="{00000000-0008-0000-0700-0000B3000000}"/>
            </a:ext>
          </a:extLst>
        </xdr:cNvPr>
        <xdr:cNvSpPr/>
      </xdr:nvSpPr>
      <xdr:spPr>
        <a:xfrm>
          <a:off x="2857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111899</xdr:rowOff>
    </xdr:from>
    <xdr:ext cx="599010" cy="259045"/>
    <xdr:sp macro="" textlink="">
      <xdr:nvSpPr>
        <xdr:cNvPr id="180" name="テキスト ボックス 179">
          <a:extLst>
            <a:ext uri="{FF2B5EF4-FFF2-40B4-BE49-F238E27FC236}">
              <a16:creationId xmlns="" xmlns:a16="http://schemas.microsoft.com/office/drawing/2014/main" id="{00000000-0008-0000-0700-0000B4000000}"/>
            </a:ext>
          </a:extLst>
        </xdr:cNvPr>
        <xdr:cNvSpPr txBox="1"/>
      </xdr:nvSpPr>
      <xdr:spPr>
        <a:xfrm>
          <a:off x="2608795" y="1297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4118</xdr:rowOff>
    </xdr:from>
    <xdr:to>
      <xdr:col>10</xdr:col>
      <xdr:colOff>114300</xdr:colOff>
      <xdr:row>78</xdr:row>
      <xdr:rowOff>4513</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a:off x="1130300" y="13377218"/>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36337</xdr:rowOff>
    </xdr:from>
    <xdr:to>
      <xdr:col>10</xdr:col>
      <xdr:colOff>165100</xdr:colOff>
      <xdr:row>77</xdr:row>
      <xdr:rowOff>137937</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1968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154464</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1719795" y="130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20762</xdr:rowOff>
    </xdr:from>
    <xdr:to>
      <xdr:col>6</xdr:col>
      <xdr:colOff>38100</xdr:colOff>
      <xdr:row>77</xdr:row>
      <xdr:rowOff>122362</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1079500" y="132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138889</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830795" y="1299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166098</xdr:rowOff>
    </xdr:from>
    <xdr:to>
      <xdr:col>24</xdr:col>
      <xdr:colOff>114300</xdr:colOff>
      <xdr:row>76</xdr:row>
      <xdr:rowOff>96248</xdr:rowOff>
    </xdr:to>
    <xdr:sp macro="" textlink="">
      <xdr:nvSpPr>
        <xdr:cNvPr id="191" name="楕円 190">
          <a:extLst>
            <a:ext uri="{FF2B5EF4-FFF2-40B4-BE49-F238E27FC236}">
              <a16:creationId xmlns="" xmlns:a16="http://schemas.microsoft.com/office/drawing/2014/main" id="{00000000-0008-0000-0700-0000BF000000}"/>
            </a:ext>
          </a:extLst>
        </xdr:cNvPr>
        <xdr:cNvSpPr/>
      </xdr:nvSpPr>
      <xdr:spPr>
        <a:xfrm>
          <a:off x="4584700" y="1302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144525</xdr:rowOff>
    </xdr:from>
    <xdr:ext cx="599010" cy="259045"/>
    <xdr:sp macro="" textlink="">
      <xdr:nvSpPr>
        <xdr:cNvPr id="192" name="民生費該当値テキスト">
          <a:extLst>
            <a:ext uri="{FF2B5EF4-FFF2-40B4-BE49-F238E27FC236}">
              <a16:creationId xmlns="" xmlns:a16="http://schemas.microsoft.com/office/drawing/2014/main" id="{00000000-0008-0000-0700-0000C0000000}"/>
            </a:ext>
          </a:extLst>
        </xdr:cNvPr>
        <xdr:cNvSpPr txBox="1"/>
      </xdr:nvSpPr>
      <xdr:spPr>
        <a:xfrm>
          <a:off x="4686300" y="130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26271</xdr:rowOff>
    </xdr:from>
    <xdr:to>
      <xdr:col>20</xdr:col>
      <xdr:colOff>38100</xdr:colOff>
      <xdr:row>77</xdr:row>
      <xdr:rowOff>127871</xdr:rowOff>
    </xdr:to>
    <xdr:sp macro="" textlink="">
      <xdr:nvSpPr>
        <xdr:cNvPr id="193" name="楕円 192">
          <a:extLst>
            <a:ext uri="{FF2B5EF4-FFF2-40B4-BE49-F238E27FC236}">
              <a16:creationId xmlns="" xmlns:a16="http://schemas.microsoft.com/office/drawing/2014/main" id="{00000000-0008-0000-0700-0000C1000000}"/>
            </a:ext>
          </a:extLst>
        </xdr:cNvPr>
        <xdr:cNvSpPr/>
      </xdr:nvSpPr>
      <xdr:spPr>
        <a:xfrm>
          <a:off x="3746500" y="1322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118998</xdr:rowOff>
    </xdr:from>
    <xdr:ext cx="59901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3497795" y="1332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73172</xdr:rowOff>
    </xdr:from>
    <xdr:to>
      <xdr:col>15</xdr:col>
      <xdr:colOff>101600</xdr:colOff>
      <xdr:row>78</xdr:row>
      <xdr:rowOff>3322</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2857500" y="1327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165899</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2608795" y="1336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125163</xdr:rowOff>
    </xdr:from>
    <xdr:to>
      <xdr:col>10</xdr:col>
      <xdr:colOff>165100</xdr:colOff>
      <xdr:row>78</xdr:row>
      <xdr:rowOff>55313</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1968500" y="1332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46440</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1719795" y="1341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124768</xdr:rowOff>
    </xdr:from>
    <xdr:to>
      <xdr:col>6</xdr:col>
      <xdr:colOff>38100</xdr:colOff>
      <xdr:row>78</xdr:row>
      <xdr:rowOff>54918</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1079500" y="1332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46045</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830795" y="1341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a:extLst>
            <a:ext uri="{FF2B5EF4-FFF2-40B4-BE49-F238E27FC236}">
              <a16:creationId xmlns="" xmlns:a16="http://schemas.microsoft.com/office/drawing/2014/main" id="{00000000-0008-0000-0700-0000E2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a:extLst>
            <a:ext uri="{FF2B5EF4-FFF2-40B4-BE49-F238E27FC236}">
              <a16:creationId xmlns="" xmlns:a16="http://schemas.microsoft.com/office/drawing/2014/main" id="{00000000-0008-0000-0700-0000E4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21895</xdr:rowOff>
    </xdr:from>
    <xdr:to>
      <xdr:col>24</xdr:col>
      <xdr:colOff>63500</xdr:colOff>
      <xdr:row>97</xdr:row>
      <xdr:rowOff>101803</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3797300" y="16652545"/>
          <a:ext cx="838200" cy="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1" name="衛生費平均値テキスト">
          <a:extLst>
            <a:ext uri="{FF2B5EF4-FFF2-40B4-BE49-F238E27FC236}">
              <a16:creationId xmlns="" xmlns:a16="http://schemas.microsoft.com/office/drawing/2014/main" id="{00000000-0008-0000-0700-0000E7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a:extLst>
            <a:ext uri="{FF2B5EF4-FFF2-40B4-BE49-F238E27FC236}">
              <a16:creationId xmlns="" xmlns:a16="http://schemas.microsoft.com/office/drawing/2014/main" id="{00000000-0008-0000-0700-0000E8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101803</xdr:rowOff>
    </xdr:from>
    <xdr:to>
      <xdr:col>19</xdr:col>
      <xdr:colOff>177800</xdr:colOff>
      <xdr:row>97</xdr:row>
      <xdr:rowOff>166294</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flipV="1">
          <a:off x="2908300" y="16732453"/>
          <a:ext cx="889000" cy="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165240</xdr:rowOff>
    </xdr:from>
    <xdr:to>
      <xdr:col>20</xdr:col>
      <xdr:colOff>38100</xdr:colOff>
      <xdr:row>98</xdr:row>
      <xdr:rowOff>95390</xdr:rowOff>
    </xdr:to>
    <xdr:sp macro="" textlink="">
      <xdr:nvSpPr>
        <xdr:cNvPr id="234" name="フローチャート: 判断 233">
          <a:extLst>
            <a:ext uri="{FF2B5EF4-FFF2-40B4-BE49-F238E27FC236}">
              <a16:creationId xmlns="" xmlns:a16="http://schemas.microsoft.com/office/drawing/2014/main" id="{00000000-0008-0000-0700-0000EA000000}"/>
            </a:ext>
          </a:extLst>
        </xdr:cNvPr>
        <xdr:cNvSpPr/>
      </xdr:nvSpPr>
      <xdr:spPr>
        <a:xfrm>
          <a:off x="3746500" y="1679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86517</xdr:rowOff>
    </xdr:from>
    <xdr:ext cx="534377" cy="259045"/>
    <xdr:sp macro="" textlink="">
      <xdr:nvSpPr>
        <xdr:cNvPr id="235" name="テキスト ボックス 234">
          <a:extLst>
            <a:ext uri="{FF2B5EF4-FFF2-40B4-BE49-F238E27FC236}">
              <a16:creationId xmlns="" xmlns:a16="http://schemas.microsoft.com/office/drawing/2014/main" id="{00000000-0008-0000-0700-0000EB000000}"/>
            </a:ext>
          </a:extLst>
        </xdr:cNvPr>
        <xdr:cNvSpPr txBox="1"/>
      </xdr:nvSpPr>
      <xdr:spPr>
        <a:xfrm>
          <a:off x="3530111" y="1688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149783</xdr:rowOff>
    </xdr:from>
    <xdr:to>
      <xdr:col>15</xdr:col>
      <xdr:colOff>50800</xdr:colOff>
      <xdr:row>97</xdr:row>
      <xdr:rowOff>166294</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2019300" y="16780433"/>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152646</xdr:rowOff>
    </xdr:from>
    <xdr:ext cx="534377" cy="259045"/>
    <xdr:sp macro="" textlink="">
      <xdr:nvSpPr>
        <xdr:cNvPr id="238" name="テキスト ボックス 237">
          <a:extLst>
            <a:ext uri="{FF2B5EF4-FFF2-40B4-BE49-F238E27FC236}">
              <a16:creationId xmlns="" xmlns:a16="http://schemas.microsoft.com/office/drawing/2014/main" id="{00000000-0008-0000-0700-0000EE000000}"/>
            </a:ext>
          </a:extLst>
        </xdr:cNvPr>
        <xdr:cNvSpPr txBox="1"/>
      </xdr:nvSpPr>
      <xdr:spPr>
        <a:xfrm>
          <a:off x="2641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44768</xdr:rowOff>
    </xdr:from>
    <xdr:to>
      <xdr:col>10</xdr:col>
      <xdr:colOff>114300</xdr:colOff>
      <xdr:row>97</xdr:row>
      <xdr:rowOff>149783</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a:off x="1130300" y="16675418"/>
          <a:ext cx="889000" cy="10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157560</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1752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15194</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863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142545</xdr:rowOff>
    </xdr:from>
    <xdr:to>
      <xdr:col>24</xdr:col>
      <xdr:colOff>114300</xdr:colOff>
      <xdr:row>97</xdr:row>
      <xdr:rowOff>72695</xdr:rowOff>
    </xdr:to>
    <xdr:sp macro="" textlink="">
      <xdr:nvSpPr>
        <xdr:cNvPr id="249" name="楕円 248">
          <a:extLst>
            <a:ext uri="{FF2B5EF4-FFF2-40B4-BE49-F238E27FC236}">
              <a16:creationId xmlns="" xmlns:a16="http://schemas.microsoft.com/office/drawing/2014/main" id="{00000000-0008-0000-0700-0000F9000000}"/>
            </a:ext>
          </a:extLst>
        </xdr:cNvPr>
        <xdr:cNvSpPr/>
      </xdr:nvSpPr>
      <xdr:spPr>
        <a:xfrm>
          <a:off x="4584700" y="166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165422</xdr:rowOff>
    </xdr:from>
    <xdr:ext cx="534377" cy="259045"/>
    <xdr:sp macro="" textlink="">
      <xdr:nvSpPr>
        <xdr:cNvPr id="250" name="衛生費該当値テキスト">
          <a:extLst>
            <a:ext uri="{FF2B5EF4-FFF2-40B4-BE49-F238E27FC236}">
              <a16:creationId xmlns="" xmlns:a16="http://schemas.microsoft.com/office/drawing/2014/main" id="{00000000-0008-0000-0700-0000FA000000}"/>
            </a:ext>
          </a:extLst>
        </xdr:cNvPr>
        <xdr:cNvSpPr txBox="1"/>
      </xdr:nvSpPr>
      <xdr:spPr>
        <a:xfrm>
          <a:off x="4686300" y="164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51003</xdr:rowOff>
    </xdr:from>
    <xdr:to>
      <xdr:col>20</xdr:col>
      <xdr:colOff>38100</xdr:colOff>
      <xdr:row>97</xdr:row>
      <xdr:rowOff>152603</xdr:rowOff>
    </xdr:to>
    <xdr:sp macro="" textlink="">
      <xdr:nvSpPr>
        <xdr:cNvPr id="251" name="楕円 250">
          <a:extLst>
            <a:ext uri="{FF2B5EF4-FFF2-40B4-BE49-F238E27FC236}">
              <a16:creationId xmlns="" xmlns:a16="http://schemas.microsoft.com/office/drawing/2014/main" id="{00000000-0008-0000-0700-0000FB000000}"/>
            </a:ext>
          </a:extLst>
        </xdr:cNvPr>
        <xdr:cNvSpPr/>
      </xdr:nvSpPr>
      <xdr:spPr>
        <a:xfrm>
          <a:off x="3746500" y="166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169130</xdr:rowOff>
    </xdr:from>
    <xdr:ext cx="534377"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3530111" y="164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115494</xdr:rowOff>
    </xdr:from>
    <xdr:to>
      <xdr:col>15</xdr:col>
      <xdr:colOff>101600</xdr:colOff>
      <xdr:row>98</xdr:row>
      <xdr:rowOff>45644</xdr:rowOff>
    </xdr:to>
    <xdr:sp macro="" textlink="">
      <xdr:nvSpPr>
        <xdr:cNvPr id="253" name="楕円 252">
          <a:extLst>
            <a:ext uri="{FF2B5EF4-FFF2-40B4-BE49-F238E27FC236}">
              <a16:creationId xmlns="" xmlns:a16="http://schemas.microsoft.com/office/drawing/2014/main" id="{00000000-0008-0000-0700-0000FD000000}"/>
            </a:ext>
          </a:extLst>
        </xdr:cNvPr>
        <xdr:cNvSpPr/>
      </xdr:nvSpPr>
      <xdr:spPr>
        <a:xfrm>
          <a:off x="2857500" y="1674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62171</xdr:rowOff>
    </xdr:from>
    <xdr:ext cx="534377"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2641111" y="1652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98983</xdr:rowOff>
    </xdr:from>
    <xdr:to>
      <xdr:col>10</xdr:col>
      <xdr:colOff>165100</xdr:colOff>
      <xdr:row>98</xdr:row>
      <xdr:rowOff>29133</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1968500" y="1672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45660</xdr:rowOff>
    </xdr:from>
    <xdr:ext cx="534377"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1752111" y="165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165418</xdr:rowOff>
    </xdr:from>
    <xdr:to>
      <xdr:col>6</xdr:col>
      <xdr:colOff>38100</xdr:colOff>
      <xdr:row>97</xdr:row>
      <xdr:rowOff>95568</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1079500" y="1662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112095</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863111" y="163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a:extLst>
            <a:ext uri="{FF2B5EF4-FFF2-40B4-BE49-F238E27FC236}">
              <a16:creationId xmlns="" xmlns:a16="http://schemas.microsoft.com/office/drawing/2014/main" id="{00000000-0008-0000-0700-00001D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123317</xdr:rowOff>
    </xdr:from>
    <xdr:to>
      <xdr:col>55</xdr:col>
      <xdr:colOff>0</xdr:colOff>
      <xdr:row>39</xdr:row>
      <xdr:rowOff>44450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9639300" y="6638417"/>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a:extLst>
            <a:ext uri="{FF2B5EF4-FFF2-40B4-BE49-F238E27FC236}">
              <a16:creationId xmlns="" xmlns:a16="http://schemas.microsoft.com/office/drawing/2014/main" id="{00000000-0008-0000-0700-000020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a:extLst>
            <a:ext uri="{FF2B5EF4-FFF2-40B4-BE49-F238E27FC236}">
              <a16:creationId xmlns="" xmlns:a16="http://schemas.microsoft.com/office/drawing/2014/main" id="{00000000-0008-0000-0700-000021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123317</xdr:rowOff>
    </xdr:from>
    <xdr:to>
      <xdr:col>50</xdr:col>
      <xdr:colOff>114300</xdr:colOff>
      <xdr:row>38</xdr:row>
      <xdr:rowOff>124079</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8750300" y="663841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37084</xdr:rowOff>
    </xdr:from>
    <xdr:to>
      <xdr:col>50</xdr:col>
      <xdr:colOff>165100</xdr:colOff>
      <xdr:row>36</xdr:row>
      <xdr:rowOff>138684</xdr:rowOff>
    </xdr:to>
    <xdr:sp macro="" textlink="">
      <xdr:nvSpPr>
        <xdr:cNvPr id="291" name="フローチャート: 判断 290">
          <a:extLst>
            <a:ext uri="{FF2B5EF4-FFF2-40B4-BE49-F238E27FC236}">
              <a16:creationId xmlns="" xmlns:a16="http://schemas.microsoft.com/office/drawing/2014/main" id="{00000000-0008-0000-0700-000023010000}"/>
            </a:ext>
          </a:extLst>
        </xdr:cNvPr>
        <xdr:cNvSpPr/>
      </xdr:nvSpPr>
      <xdr:spPr>
        <a:xfrm>
          <a:off x="9588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155211</xdr:rowOff>
    </xdr:from>
    <xdr:ext cx="469744" cy="259045"/>
    <xdr:sp macro="" textlink="">
      <xdr:nvSpPr>
        <xdr:cNvPr id="292" name="テキスト ボックス 291">
          <a:extLst>
            <a:ext uri="{FF2B5EF4-FFF2-40B4-BE49-F238E27FC236}">
              <a16:creationId xmlns="" xmlns:a16="http://schemas.microsoft.com/office/drawing/2014/main" id="{00000000-0008-0000-0700-000024010000}"/>
            </a:ext>
          </a:extLst>
        </xdr:cNvPr>
        <xdr:cNvSpPr txBox="1"/>
      </xdr:nvSpPr>
      <xdr:spPr>
        <a:xfrm>
          <a:off x="9404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124079</xdr:rowOff>
    </xdr:from>
    <xdr:to>
      <xdr:col>45</xdr:col>
      <xdr:colOff>177800</xdr:colOff>
      <xdr:row>38</xdr:row>
      <xdr:rowOff>124841</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flipV="1">
          <a:off x="7861300" y="663917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159766</xdr:rowOff>
    </xdr:from>
    <xdr:to>
      <xdr:col>46</xdr:col>
      <xdr:colOff>38100</xdr:colOff>
      <xdr:row>36</xdr:row>
      <xdr:rowOff>89916</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8699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106443</xdr:rowOff>
    </xdr:from>
    <xdr:ext cx="469744"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8515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68072</xdr:rowOff>
    </xdr:from>
    <xdr:to>
      <xdr:col>41</xdr:col>
      <xdr:colOff>50800</xdr:colOff>
      <xdr:row>38</xdr:row>
      <xdr:rowOff>124841</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a:off x="6972300" y="6583172"/>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131191</xdr:rowOff>
    </xdr:from>
    <xdr:to>
      <xdr:col>41</xdr:col>
      <xdr:colOff>101600</xdr:colOff>
      <xdr:row>36</xdr:row>
      <xdr:rowOff>61341</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7810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77868</xdr:rowOff>
    </xdr:from>
    <xdr:ext cx="469744"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7626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123190</xdr:rowOff>
    </xdr:from>
    <xdr:to>
      <xdr:col>36</xdr:col>
      <xdr:colOff>165100</xdr:colOff>
      <xdr:row>36</xdr:row>
      <xdr:rowOff>53340</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6921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69867</xdr:rowOff>
    </xdr:from>
    <xdr:ext cx="469744"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6737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6" name="楕円 305">
          <a:extLst>
            <a:ext uri="{FF2B5EF4-FFF2-40B4-BE49-F238E27FC236}">
              <a16:creationId xmlns="" xmlns:a16="http://schemas.microsoft.com/office/drawing/2014/main" id="{00000000-0008-0000-0700-000032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7" name="労働費該当値テキスト">
          <a:extLst>
            <a:ext uri="{FF2B5EF4-FFF2-40B4-BE49-F238E27FC236}">
              <a16:creationId xmlns="" xmlns:a16="http://schemas.microsoft.com/office/drawing/2014/main" id="{00000000-0008-0000-0700-000033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72517</xdr:rowOff>
    </xdr:from>
    <xdr:to>
      <xdr:col>50</xdr:col>
      <xdr:colOff>165100</xdr:colOff>
      <xdr:row>39</xdr:row>
      <xdr:rowOff>2667</xdr:rowOff>
    </xdr:to>
    <xdr:sp macro="" textlink="">
      <xdr:nvSpPr>
        <xdr:cNvPr id="308" name="楕円 307">
          <a:extLst>
            <a:ext uri="{FF2B5EF4-FFF2-40B4-BE49-F238E27FC236}">
              <a16:creationId xmlns="" xmlns:a16="http://schemas.microsoft.com/office/drawing/2014/main" id="{00000000-0008-0000-0700-000034010000}"/>
            </a:ext>
          </a:extLst>
        </xdr:cNvPr>
        <xdr:cNvSpPr/>
      </xdr:nvSpPr>
      <xdr:spPr>
        <a:xfrm>
          <a:off x="95885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165244</xdr:rowOff>
    </xdr:from>
    <xdr:ext cx="378565"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9450017" y="6680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73279</xdr:rowOff>
    </xdr:from>
    <xdr:to>
      <xdr:col>46</xdr:col>
      <xdr:colOff>38100</xdr:colOff>
      <xdr:row>39</xdr:row>
      <xdr:rowOff>3429</xdr:rowOff>
    </xdr:to>
    <xdr:sp macro="" textlink="">
      <xdr:nvSpPr>
        <xdr:cNvPr id="310" name="楕円 309">
          <a:extLst>
            <a:ext uri="{FF2B5EF4-FFF2-40B4-BE49-F238E27FC236}">
              <a16:creationId xmlns="" xmlns:a16="http://schemas.microsoft.com/office/drawing/2014/main" id="{00000000-0008-0000-0700-000036010000}"/>
            </a:ext>
          </a:extLst>
        </xdr:cNvPr>
        <xdr:cNvSpPr/>
      </xdr:nvSpPr>
      <xdr:spPr>
        <a:xfrm>
          <a:off x="8699500" y="658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166006</xdr:rowOff>
    </xdr:from>
    <xdr:ext cx="378565"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8561017" y="6681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74041</xdr:rowOff>
    </xdr:from>
    <xdr:to>
      <xdr:col>41</xdr:col>
      <xdr:colOff>101600</xdr:colOff>
      <xdr:row>39</xdr:row>
      <xdr:rowOff>4191</xdr:rowOff>
    </xdr:to>
    <xdr:sp macro="" textlink="">
      <xdr:nvSpPr>
        <xdr:cNvPr id="312" name="楕円 311">
          <a:extLst>
            <a:ext uri="{FF2B5EF4-FFF2-40B4-BE49-F238E27FC236}">
              <a16:creationId xmlns="" xmlns:a16="http://schemas.microsoft.com/office/drawing/2014/main" id="{00000000-0008-0000-0700-000038010000}"/>
            </a:ext>
          </a:extLst>
        </xdr:cNvPr>
        <xdr:cNvSpPr/>
      </xdr:nvSpPr>
      <xdr:spPr>
        <a:xfrm>
          <a:off x="7810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166768</xdr:rowOff>
    </xdr:from>
    <xdr:ext cx="378565"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7672017"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17272</xdr:rowOff>
    </xdr:from>
    <xdr:to>
      <xdr:col>36</xdr:col>
      <xdr:colOff>165100</xdr:colOff>
      <xdr:row>38</xdr:row>
      <xdr:rowOff>118872</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69215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109999</xdr:rowOff>
    </xdr:from>
    <xdr:ext cx="378565"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6783017" y="662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a:extLst>
            <a:ext uri="{FF2B5EF4-FFF2-40B4-BE49-F238E27FC236}">
              <a16:creationId xmlns="" xmlns:a16="http://schemas.microsoft.com/office/drawing/2014/main" id="{00000000-0008-0000-0700-000052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a:extLst>
            <a:ext uri="{FF2B5EF4-FFF2-40B4-BE49-F238E27FC236}">
              <a16:creationId xmlns="" xmlns:a16="http://schemas.microsoft.com/office/drawing/2014/main" id="{00000000-0008-0000-0700-000054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167955</xdr:rowOff>
    </xdr:from>
    <xdr:to>
      <xdr:col>55</xdr:col>
      <xdr:colOff>0</xdr:colOff>
      <xdr:row>57</xdr:row>
      <xdr:rowOff>170173</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9639300" y="9940605"/>
          <a:ext cx="8382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3" name="農林水産業費平均値テキスト">
          <a:extLst>
            <a:ext uri="{FF2B5EF4-FFF2-40B4-BE49-F238E27FC236}">
              <a16:creationId xmlns="" xmlns:a16="http://schemas.microsoft.com/office/drawing/2014/main" id="{00000000-0008-0000-0700-000057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a:extLst>
            <a:ext uri="{FF2B5EF4-FFF2-40B4-BE49-F238E27FC236}">
              <a16:creationId xmlns="" xmlns:a16="http://schemas.microsoft.com/office/drawing/2014/main" id="{00000000-0008-0000-0700-000058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167955</xdr:rowOff>
    </xdr:from>
    <xdr:to>
      <xdr:col>50</xdr:col>
      <xdr:colOff>114300</xdr:colOff>
      <xdr:row>58</xdr:row>
      <xdr:rowOff>39550</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flipV="1">
          <a:off x="8750300" y="9940605"/>
          <a:ext cx="889000" cy="4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141112</xdr:rowOff>
    </xdr:from>
    <xdr:to>
      <xdr:col>50</xdr:col>
      <xdr:colOff>165100</xdr:colOff>
      <xdr:row>57</xdr:row>
      <xdr:rowOff>71262</xdr:rowOff>
    </xdr:to>
    <xdr:sp macro="" textlink="">
      <xdr:nvSpPr>
        <xdr:cNvPr id="346" name="フローチャート: 判断 345">
          <a:extLst>
            <a:ext uri="{FF2B5EF4-FFF2-40B4-BE49-F238E27FC236}">
              <a16:creationId xmlns="" xmlns:a16="http://schemas.microsoft.com/office/drawing/2014/main" id="{00000000-0008-0000-0700-00005A010000}"/>
            </a:ext>
          </a:extLst>
        </xdr:cNvPr>
        <xdr:cNvSpPr/>
      </xdr:nvSpPr>
      <xdr:spPr>
        <a:xfrm>
          <a:off x="9588500" y="97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87789</xdr:rowOff>
    </xdr:from>
    <xdr:ext cx="534377"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9372111" y="95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153188</xdr:rowOff>
    </xdr:from>
    <xdr:to>
      <xdr:col>45</xdr:col>
      <xdr:colOff>177800</xdr:colOff>
      <xdr:row>58</xdr:row>
      <xdr:rowOff>39550</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7861300" y="9925838"/>
          <a:ext cx="889000" cy="5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68449</xdr:rowOff>
    </xdr:from>
    <xdr:ext cx="534377" cy="259045"/>
    <xdr:sp macro="" textlink="">
      <xdr:nvSpPr>
        <xdr:cNvPr id="350" name="テキスト ボックス 349">
          <a:extLst>
            <a:ext uri="{FF2B5EF4-FFF2-40B4-BE49-F238E27FC236}">
              <a16:creationId xmlns="" xmlns:a16="http://schemas.microsoft.com/office/drawing/2014/main" id="{00000000-0008-0000-0700-00005E010000}"/>
            </a:ext>
          </a:extLst>
        </xdr:cNvPr>
        <xdr:cNvSpPr txBox="1"/>
      </xdr:nvSpPr>
      <xdr:spPr>
        <a:xfrm>
          <a:off x="8483111" y="94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153188</xdr:rowOff>
    </xdr:from>
    <xdr:to>
      <xdr:col>41</xdr:col>
      <xdr:colOff>50800</xdr:colOff>
      <xdr:row>57</xdr:row>
      <xdr:rowOff>169761</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flipV="1">
          <a:off x="6972300" y="9925838"/>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52" name="フローチャート: 判断 351">
          <a:extLst>
            <a:ext uri="{FF2B5EF4-FFF2-40B4-BE49-F238E27FC236}">
              <a16:creationId xmlns="" xmlns:a16="http://schemas.microsoft.com/office/drawing/2014/main" id="{00000000-0008-0000-0700-000060010000}"/>
            </a:ext>
          </a:extLst>
        </xdr:cNvPr>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86258</xdr:rowOff>
    </xdr:from>
    <xdr:ext cx="534377"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7594111" y="951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91241</xdr:rowOff>
    </xdr:from>
    <xdr:ext cx="534377"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6705111" y="95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119373</xdr:rowOff>
    </xdr:from>
    <xdr:to>
      <xdr:col>55</xdr:col>
      <xdr:colOff>50800</xdr:colOff>
      <xdr:row>58</xdr:row>
      <xdr:rowOff>49523</xdr:rowOff>
    </xdr:to>
    <xdr:sp macro="" textlink="">
      <xdr:nvSpPr>
        <xdr:cNvPr id="361" name="楕円 360">
          <a:extLst>
            <a:ext uri="{FF2B5EF4-FFF2-40B4-BE49-F238E27FC236}">
              <a16:creationId xmlns="" xmlns:a16="http://schemas.microsoft.com/office/drawing/2014/main" id="{00000000-0008-0000-0700-000069010000}"/>
            </a:ext>
          </a:extLst>
        </xdr:cNvPr>
        <xdr:cNvSpPr/>
      </xdr:nvSpPr>
      <xdr:spPr>
        <a:xfrm>
          <a:off x="10426700" y="98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97800</xdr:rowOff>
    </xdr:from>
    <xdr:ext cx="469744" cy="259045"/>
    <xdr:sp macro="" textlink="">
      <xdr:nvSpPr>
        <xdr:cNvPr id="362" name="農林水産業費該当値テキスト">
          <a:extLst>
            <a:ext uri="{FF2B5EF4-FFF2-40B4-BE49-F238E27FC236}">
              <a16:creationId xmlns="" xmlns:a16="http://schemas.microsoft.com/office/drawing/2014/main" id="{00000000-0008-0000-0700-00006A010000}"/>
            </a:ext>
          </a:extLst>
        </xdr:cNvPr>
        <xdr:cNvSpPr txBox="1"/>
      </xdr:nvSpPr>
      <xdr:spPr>
        <a:xfrm>
          <a:off x="10528300" y="98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117155</xdr:rowOff>
    </xdr:from>
    <xdr:to>
      <xdr:col>50</xdr:col>
      <xdr:colOff>165100</xdr:colOff>
      <xdr:row>58</xdr:row>
      <xdr:rowOff>47305</xdr:rowOff>
    </xdr:to>
    <xdr:sp macro="" textlink="">
      <xdr:nvSpPr>
        <xdr:cNvPr id="363" name="楕円 362">
          <a:extLst>
            <a:ext uri="{FF2B5EF4-FFF2-40B4-BE49-F238E27FC236}">
              <a16:creationId xmlns="" xmlns:a16="http://schemas.microsoft.com/office/drawing/2014/main" id="{00000000-0008-0000-0700-00006B010000}"/>
            </a:ext>
          </a:extLst>
        </xdr:cNvPr>
        <xdr:cNvSpPr/>
      </xdr:nvSpPr>
      <xdr:spPr>
        <a:xfrm>
          <a:off x="9588500" y="988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38432</xdr:rowOff>
    </xdr:from>
    <xdr:ext cx="469744"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404428" y="998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160200</xdr:rowOff>
    </xdr:from>
    <xdr:to>
      <xdr:col>46</xdr:col>
      <xdr:colOff>38100</xdr:colOff>
      <xdr:row>58</xdr:row>
      <xdr:rowOff>90350</xdr:rowOff>
    </xdr:to>
    <xdr:sp macro="" textlink="">
      <xdr:nvSpPr>
        <xdr:cNvPr id="365" name="楕円 364">
          <a:extLst>
            <a:ext uri="{FF2B5EF4-FFF2-40B4-BE49-F238E27FC236}">
              <a16:creationId xmlns="" xmlns:a16="http://schemas.microsoft.com/office/drawing/2014/main" id="{00000000-0008-0000-0700-00006D010000}"/>
            </a:ext>
          </a:extLst>
        </xdr:cNvPr>
        <xdr:cNvSpPr/>
      </xdr:nvSpPr>
      <xdr:spPr>
        <a:xfrm>
          <a:off x="8699500" y="993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81477</xdr:rowOff>
    </xdr:from>
    <xdr:ext cx="469744"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8515428" y="1002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102388</xdr:rowOff>
    </xdr:from>
    <xdr:to>
      <xdr:col>41</xdr:col>
      <xdr:colOff>101600</xdr:colOff>
      <xdr:row>58</xdr:row>
      <xdr:rowOff>32538</xdr:rowOff>
    </xdr:to>
    <xdr:sp macro="" textlink="">
      <xdr:nvSpPr>
        <xdr:cNvPr id="367" name="楕円 366">
          <a:extLst>
            <a:ext uri="{FF2B5EF4-FFF2-40B4-BE49-F238E27FC236}">
              <a16:creationId xmlns="" xmlns:a16="http://schemas.microsoft.com/office/drawing/2014/main" id="{00000000-0008-0000-0700-00006F010000}"/>
            </a:ext>
          </a:extLst>
        </xdr:cNvPr>
        <xdr:cNvSpPr/>
      </xdr:nvSpPr>
      <xdr:spPr>
        <a:xfrm>
          <a:off x="7810500" y="98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23665</xdr:rowOff>
    </xdr:from>
    <xdr:ext cx="469744"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7626428" y="996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118961</xdr:rowOff>
    </xdr:from>
    <xdr:to>
      <xdr:col>36</xdr:col>
      <xdr:colOff>165100</xdr:colOff>
      <xdr:row>58</xdr:row>
      <xdr:rowOff>49111</xdr:rowOff>
    </xdr:to>
    <xdr:sp macro="" textlink="">
      <xdr:nvSpPr>
        <xdr:cNvPr id="369" name="楕円 368">
          <a:extLst>
            <a:ext uri="{FF2B5EF4-FFF2-40B4-BE49-F238E27FC236}">
              <a16:creationId xmlns="" xmlns:a16="http://schemas.microsoft.com/office/drawing/2014/main" id="{00000000-0008-0000-0700-000071010000}"/>
            </a:ext>
          </a:extLst>
        </xdr:cNvPr>
        <xdr:cNvSpPr/>
      </xdr:nvSpPr>
      <xdr:spPr>
        <a:xfrm>
          <a:off x="6921500" y="989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40238</xdr:rowOff>
    </xdr:from>
    <xdr:ext cx="469744"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6737428" y="998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a:extLst>
            <a:ext uri="{FF2B5EF4-FFF2-40B4-BE49-F238E27FC236}">
              <a16:creationId xmlns="" xmlns:a16="http://schemas.microsoft.com/office/drawing/2014/main" id="{00000000-0008-0000-0700-000089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a:extLst>
            <a:ext uri="{FF2B5EF4-FFF2-40B4-BE49-F238E27FC236}">
              <a16:creationId xmlns="" xmlns:a16="http://schemas.microsoft.com/office/drawing/2014/main" id="{00000000-0008-0000-0700-00008B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142808</xdr:rowOff>
    </xdr:from>
    <xdr:to>
      <xdr:col>55</xdr:col>
      <xdr:colOff>0</xdr:colOff>
      <xdr:row>77</xdr:row>
      <xdr:rowOff>160755</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9639300" y="13344458"/>
          <a:ext cx="838200" cy="1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a:extLst>
            <a:ext uri="{FF2B5EF4-FFF2-40B4-BE49-F238E27FC236}">
              <a16:creationId xmlns="" xmlns:a16="http://schemas.microsoft.com/office/drawing/2014/main" id="{00000000-0008-0000-0700-00008E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a:extLst>
            <a:ext uri="{FF2B5EF4-FFF2-40B4-BE49-F238E27FC236}">
              <a16:creationId xmlns="" xmlns:a16="http://schemas.microsoft.com/office/drawing/2014/main" id="{00000000-0008-0000-0700-00008F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142808</xdr:rowOff>
    </xdr:from>
    <xdr:to>
      <xdr:col>50</xdr:col>
      <xdr:colOff>114300</xdr:colOff>
      <xdr:row>77</xdr:row>
      <xdr:rowOff>164388</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flipV="1">
          <a:off x="8750300" y="13344458"/>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1" name="フローチャート: 判断 400">
          <a:extLst>
            <a:ext uri="{FF2B5EF4-FFF2-40B4-BE49-F238E27FC236}">
              <a16:creationId xmlns="" xmlns:a16="http://schemas.microsoft.com/office/drawing/2014/main" id="{00000000-0008-0000-0700-000091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2" name="テキスト ボックス 401">
          <a:extLst>
            <a:ext uri="{FF2B5EF4-FFF2-40B4-BE49-F238E27FC236}">
              <a16:creationId xmlns="" xmlns:a16="http://schemas.microsoft.com/office/drawing/2014/main" id="{00000000-0008-0000-0700-000092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164388</xdr:rowOff>
    </xdr:from>
    <xdr:to>
      <xdr:col>45</xdr:col>
      <xdr:colOff>177800</xdr:colOff>
      <xdr:row>78</xdr:row>
      <xdr:rowOff>47208</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7861300" y="13366038"/>
          <a:ext cx="889000" cy="5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4" name="フローチャート: 判断 403">
          <a:extLst>
            <a:ext uri="{FF2B5EF4-FFF2-40B4-BE49-F238E27FC236}">
              <a16:creationId xmlns="" xmlns:a16="http://schemas.microsoft.com/office/drawing/2014/main" id="{00000000-0008-0000-0700-000094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5" name="テキスト ボックス 404">
          <a:extLst>
            <a:ext uri="{FF2B5EF4-FFF2-40B4-BE49-F238E27FC236}">
              <a16:creationId xmlns="" xmlns:a16="http://schemas.microsoft.com/office/drawing/2014/main" id="{00000000-0008-0000-0700-000095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33173</xdr:rowOff>
    </xdr:from>
    <xdr:to>
      <xdr:col>41</xdr:col>
      <xdr:colOff>50800</xdr:colOff>
      <xdr:row>78</xdr:row>
      <xdr:rowOff>47208</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6972300" y="13406273"/>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7" name="フローチャート: 判断 406">
          <a:extLst>
            <a:ext uri="{FF2B5EF4-FFF2-40B4-BE49-F238E27FC236}">
              <a16:creationId xmlns="" xmlns:a16="http://schemas.microsoft.com/office/drawing/2014/main" id="{00000000-0008-0000-0700-000097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08" name="テキスト ボックス 407">
          <a:extLst>
            <a:ext uri="{FF2B5EF4-FFF2-40B4-BE49-F238E27FC236}">
              <a16:creationId xmlns="" xmlns:a16="http://schemas.microsoft.com/office/drawing/2014/main" id="{00000000-0008-0000-0700-000098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109955</xdr:rowOff>
    </xdr:from>
    <xdr:to>
      <xdr:col>55</xdr:col>
      <xdr:colOff>50800</xdr:colOff>
      <xdr:row>78</xdr:row>
      <xdr:rowOff>40105</xdr:rowOff>
    </xdr:to>
    <xdr:sp macro="" textlink="">
      <xdr:nvSpPr>
        <xdr:cNvPr id="416" name="楕円 415">
          <a:extLst>
            <a:ext uri="{FF2B5EF4-FFF2-40B4-BE49-F238E27FC236}">
              <a16:creationId xmlns="" xmlns:a16="http://schemas.microsoft.com/office/drawing/2014/main" id="{00000000-0008-0000-0700-0000A0010000}"/>
            </a:ext>
          </a:extLst>
        </xdr:cNvPr>
        <xdr:cNvSpPr/>
      </xdr:nvSpPr>
      <xdr:spPr>
        <a:xfrm>
          <a:off x="10426700" y="1331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24882</xdr:rowOff>
    </xdr:from>
    <xdr:ext cx="469744" cy="259045"/>
    <xdr:sp macro="" textlink="">
      <xdr:nvSpPr>
        <xdr:cNvPr id="417" name="商工費該当値テキスト">
          <a:extLst>
            <a:ext uri="{FF2B5EF4-FFF2-40B4-BE49-F238E27FC236}">
              <a16:creationId xmlns="" xmlns:a16="http://schemas.microsoft.com/office/drawing/2014/main" id="{00000000-0008-0000-0700-0000A1010000}"/>
            </a:ext>
          </a:extLst>
        </xdr:cNvPr>
        <xdr:cNvSpPr txBox="1"/>
      </xdr:nvSpPr>
      <xdr:spPr>
        <a:xfrm>
          <a:off x="10528300" y="1322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92008</xdr:rowOff>
    </xdr:from>
    <xdr:to>
      <xdr:col>50</xdr:col>
      <xdr:colOff>165100</xdr:colOff>
      <xdr:row>78</xdr:row>
      <xdr:rowOff>22158</xdr:rowOff>
    </xdr:to>
    <xdr:sp macro="" textlink="">
      <xdr:nvSpPr>
        <xdr:cNvPr id="418" name="楕円 417">
          <a:extLst>
            <a:ext uri="{FF2B5EF4-FFF2-40B4-BE49-F238E27FC236}">
              <a16:creationId xmlns="" xmlns:a16="http://schemas.microsoft.com/office/drawing/2014/main" id="{00000000-0008-0000-0700-0000A2010000}"/>
            </a:ext>
          </a:extLst>
        </xdr:cNvPr>
        <xdr:cNvSpPr/>
      </xdr:nvSpPr>
      <xdr:spPr>
        <a:xfrm>
          <a:off x="9588500" y="1329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13285</xdr:rowOff>
    </xdr:from>
    <xdr:ext cx="469744"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9404428" y="133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113588</xdr:rowOff>
    </xdr:from>
    <xdr:to>
      <xdr:col>46</xdr:col>
      <xdr:colOff>38100</xdr:colOff>
      <xdr:row>78</xdr:row>
      <xdr:rowOff>43738</xdr:rowOff>
    </xdr:to>
    <xdr:sp macro="" textlink="">
      <xdr:nvSpPr>
        <xdr:cNvPr id="420" name="楕円 419">
          <a:extLst>
            <a:ext uri="{FF2B5EF4-FFF2-40B4-BE49-F238E27FC236}">
              <a16:creationId xmlns="" xmlns:a16="http://schemas.microsoft.com/office/drawing/2014/main" id="{00000000-0008-0000-0700-0000A4010000}"/>
            </a:ext>
          </a:extLst>
        </xdr:cNvPr>
        <xdr:cNvSpPr/>
      </xdr:nvSpPr>
      <xdr:spPr>
        <a:xfrm>
          <a:off x="8699500" y="133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34865</xdr:rowOff>
    </xdr:from>
    <xdr:ext cx="469744"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8515428" y="134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167858</xdr:rowOff>
    </xdr:from>
    <xdr:to>
      <xdr:col>41</xdr:col>
      <xdr:colOff>101600</xdr:colOff>
      <xdr:row>78</xdr:row>
      <xdr:rowOff>98008</xdr:rowOff>
    </xdr:to>
    <xdr:sp macro="" textlink="">
      <xdr:nvSpPr>
        <xdr:cNvPr id="422" name="楕円 421">
          <a:extLst>
            <a:ext uri="{FF2B5EF4-FFF2-40B4-BE49-F238E27FC236}">
              <a16:creationId xmlns="" xmlns:a16="http://schemas.microsoft.com/office/drawing/2014/main" id="{00000000-0008-0000-0700-0000A6010000}"/>
            </a:ext>
          </a:extLst>
        </xdr:cNvPr>
        <xdr:cNvSpPr/>
      </xdr:nvSpPr>
      <xdr:spPr>
        <a:xfrm>
          <a:off x="7810500" y="133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89135</xdr:rowOff>
    </xdr:from>
    <xdr:ext cx="469744"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626428" y="1346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153823</xdr:rowOff>
    </xdr:from>
    <xdr:to>
      <xdr:col>36</xdr:col>
      <xdr:colOff>165100</xdr:colOff>
      <xdr:row>78</xdr:row>
      <xdr:rowOff>83973</xdr:rowOff>
    </xdr:to>
    <xdr:sp macro="" textlink="">
      <xdr:nvSpPr>
        <xdr:cNvPr id="424" name="楕円 423">
          <a:extLst>
            <a:ext uri="{FF2B5EF4-FFF2-40B4-BE49-F238E27FC236}">
              <a16:creationId xmlns="" xmlns:a16="http://schemas.microsoft.com/office/drawing/2014/main" id="{00000000-0008-0000-0700-0000A8010000}"/>
            </a:ext>
          </a:extLst>
        </xdr:cNvPr>
        <xdr:cNvSpPr/>
      </xdr:nvSpPr>
      <xdr:spPr>
        <a:xfrm>
          <a:off x="6921500" y="13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75100</xdr:rowOff>
    </xdr:from>
    <xdr:ext cx="469744"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6737428" y="1344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a:extLst>
            <a:ext uri="{FF2B5EF4-FFF2-40B4-BE49-F238E27FC236}">
              <a16:creationId xmlns="" xmlns:a16="http://schemas.microsoft.com/office/drawing/2014/main" id="{00000000-0008-0000-0700-0000C2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a:extLst>
            <a:ext uri="{FF2B5EF4-FFF2-40B4-BE49-F238E27FC236}">
              <a16:creationId xmlns="" xmlns:a16="http://schemas.microsoft.com/office/drawing/2014/main" id="{00000000-0008-0000-0700-0000C4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105435</xdr:rowOff>
    </xdr:from>
    <xdr:to>
      <xdr:col>55</xdr:col>
      <xdr:colOff>0</xdr:colOff>
      <xdr:row>97</xdr:row>
      <xdr:rowOff>151588</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flipV="1">
          <a:off x="9639300" y="16736085"/>
          <a:ext cx="838200" cy="4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a:extLst>
            <a:ext uri="{FF2B5EF4-FFF2-40B4-BE49-F238E27FC236}">
              <a16:creationId xmlns="" xmlns:a16="http://schemas.microsoft.com/office/drawing/2014/main" id="{00000000-0008-0000-0700-0000C7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a:extLst>
            <a:ext uri="{FF2B5EF4-FFF2-40B4-BE49-F238E27FC236}">
              <a16:creationId xmlns="" xmlns:a16="http://schemas.microsoft.com/office/drawing/2014/main" id="{00000000-0008-0000-0700-0000C8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141833</xdr:rowOff>
    </xdr:from>
    <xdr:to>
      <xdr:col>50</xdr:col>
      <xdr:colOff>114300</xdr:colOff>
      <xdr:row>97</xdr:row>
      <xdr:rowOff>151588</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8750300" y="16772483"/>
          <a:ext cx="88900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110426</xdr:rowOff>
    </xdr:from>
    <xdr:to>
      <xdr:col>50</xdr:col>
      <xdr:colOff>165100</xdr:colOff>
      <xdr:row>96</xdr:row>
      <xdr:rowOff>40576</xdr:rowOff>
    </xdr:to>
    <xdr:sp macro="" textlink="">
      <xdr:nvSpPr>
        <xdr:cNvPr id="458" name="フローチャート: 判断 457">
          <a:extLst>
            <a:ext uri="{FF2B5EF4-FFF2-40B4-BE49-F238E27FC236}">
              <a16:creationId xmlns="" xmlns:a16="http://schemas.microsoft.com/office/drawing/2014/main" id="{00000000-0008-0000-0700-0000CA010000}"/>
            </a:ext>
          </a:extLst>
        </xdr:cNvPr>
        <xdr:cNvSpPr/>
      </xdr:nvSpPr>
      <xdr:spPr>
        <a:xfrm>
          <a:off x="9588500" y="1639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57103</xdr:rowOff>
    </xdr:from>
    <xdr:ext cx="534377"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9372111" y="1617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97295</xdr:rowOff>
    </xdr:from>
    <xdr:to>
      <xdr:col>45</xdr:col>
      <xdr:colOff>177800</xdr:colOff>
      <xdr:row>97</xdr:row>
      <xdr:rowOff>141833</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7861300" y="16727945"/>
          <a:ext cx="889000" cy="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120790</xdr:rowOff>
    </xdr:from>
    <xdr:to>
      <xdr:col>46</xdr:col>
      <xdr:colOff>38100</xdr:colOff>
      <xdr:row>96</xdr:row>
      <xdr:rowOff>50940</xdr:rowOff>
    </xdr:to>
    <xdr:sp macro="" textlink="">
      <xdr:nvSpPr>
        <xdr:cNvPr id="461" name="フローチャート: 判断 460">
          <a:extLst>
            <a:ext uri="{FF2B5EF4-FFF2-40B4-BE49-F238E27FC236}">
              <a16:creationId xmlns="" xmlns:a16="http://schemas.microsoft.com/office/drawing/2014/main" id="{00000000-0008-0000-0700-0000CD010000}"/>
            </a:ext>
          </a:extLst>
        </xdr:cNvPr>
        <xdr:cNvSpPr/>
      </xdr:nvSpPr>
      <xdr:spPr>
        <a:xfrm>
          <a:off x="8699500" y="164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67467</xdr:rowOff>
    </xdr:from>
    <xdr:ext cx="534377" cy="259045"/>
    <xdr:sp macro="" textlink="">
      <xdr:nvSpPr>
        <xdr:cNvPr id="462" name="テキスト ボックス 461">
          <a:extLst>
            <a:ext uri="{FF2B5EF4-FFF2-40B4-BE49-F238E27FC236}">
              <a16:creationId xmlns="" xmlns:a16="http://schemas.microsoft.com/office/drawing/2014/main" id="{00000000-0008-0000-0700-0000CE010000}"/>
            </a:ext>
          </a:extLst>
        </xdr:cNvPr>
        <xdr:cNvSpPr txBox="1"/>
      </xdr:nvSpPr>
      <xdr:spPr>
        <a:xfrm>
          <a:off x="8483111" y="161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77560</xdr:rowOff>
    </xdr:from>
    <xdr:to>
      <xdr:col>41</xdr:col>
      <xdr:colOff>50800</xdr:colOff>
      <xdr:row>97</xdr:row>
      <xdr:rowOff>97295</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6972300" y="16708210"/>
          <a:ext cx="8890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126251</xdr:rowOff>
    </xdr:from>
    <xdr:to>
      <xdr:col>41</xdr:col>
      <xdr:colOff>101600</xdr:colOff>
      <xdr:row>96</xdr:row>
      <xdr:rowOff>56401</xdr:rowOff>
    </xdr:to>
    <xdr:sp macro="" textlink="">
      <xdr:nvSpPr>
        <xdr:cNvPr id="464" name="フローチャート: 判断 463">
          <a:extLst>
            <a:ext uri="{FF2B5EF4-FFF2-40B4-BE49-F238E27FC236}">
              <a16:creationId xmlns="" xmlns:a16="http://schemas.microsoft.com/office/drawing/2014/main" id="{00000000-0008-0000-0700-0000D0010000}"/>
            </a:ext>
          </a:extLst>
        </xdr:cNvPr>
        <xdr:cNvSpPr/>
      </xdr:nvSpPr>
      <xdr:spPr>
        <a:xfrm>
          <a:off x="7810500" y="164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72928</xdr:rowOff>
    </xdr:from>
    <xdr:ext cx="534377" cy="259045"/>
    <xdr:sp macro="" textlink="">
      <xdr:nvSpPr>
        <xdr:cNvPr id="465" name="テキスト ボックス 464">
          <a:extLst>
            <a:ext uri="{FF2B5EF4-FFF2-40B4-BE49-F238E27FC236}">
              <a16:creationId xmlns="" xmlns:a16="http://schemas.microsoft.com/office/drawing/2014/main" id="{00000000-0008-0000-0700-0000D1010000}"/>
            </a:ext>
          </a:extLst>
        </xdr:cNvPr>
        <xdr:cNvSpPr txBox="1"/>
      </xdr:nvSpPr>
      <xdr:spPr>
        <a:xfrm>
          <a:off x="7594111" y="161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110961</xdr:rowOff>
    </xdr:from>
    <xdr:to>
      <xdr:col>36</xdr:col>
      <xdr:colOff>165100</xdr:colOff>
      <xdr:row>96</xdr:row>
      <xdr:rowOff>41111</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6921500" y="163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57638</xdr:rowOff>
    </xdr:from>
    <xdr:ext cx="534377"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6705111" y="161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54635</xdr:rowOff>
    </xdr:from>
    <xdr:to>
      <xdr:col>55</xdr:col>
      <xdr:colOff>50800</xdr:colOff>
      <xdr:row>97</xdr:row>
      <xdr:rowOff>156235</xdr:rowOff>
    </xdr:to>
    <xdr:sp macro="" textlink="">
      <xdr:nvSpPr>
        <xdr:cNvPr id="473" name="楕円 472">
          <a:extLst>
            <a:ext uri="{FF2B5EF4-FFF2-40B4-BE49-F238E27FC236}">
              <a16:creationId xmlns="" xmlns:a16="http://schemas.microsoft.com/office/drawing/2014/main" id="{00000000-0008-0000-0700-0000D9010000}"/>
            </a:ext>
          </a:extLst>
        </xdr:cNvPr>
        <xdr:cNvSpPr/>
      </xdr:nvSpPr>
      <xdr:spPr>
        <a:xfrm>
          <a:off x="10426700" y="166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141012</xdr:rowOff>
    </xdr:from>
    <xdr:ext cx="534377" cy="259045"/>
    <xdr:sp macro="" textlink="">
      <xdr:nvSpPr>
        <xdr:cNvPr id="474" name="土木費該当値テキスト">
          <a:extLst>
            <a:ext uri="{FF2B5EF4-FFF2-40B4-BE49-F238E27FC236}">
              <a16:creationId xmlns="" xmlns:a16="http://schemas.microsoft.com/office/drawing/2014/main" id="{00000000-0008-0000-0700-0000DA010000}"/>
            </a:ext>
          </a:extLst>
        </xdr:cNvPr>
        <xdr:cNvSpPr txBox="1"/>
      </xdr:nvSpPr>
      <xdr:spPr>
        <a:xfrm>
          <a:off x="10528300" y="166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100788</xdr:rowOff>
    </xdr:from>
    <xdr:to>
      <xdr:col>50</xdr:col>
      <xdr:colOff>165100</xdr:colOff>
      <xdr:row>98</xdr:row>
      <xdr:rowOff>30938</xdr:rowOff>
    </xdr:to>
    <xdr:sp macro="" textlink="">
      <xdr:nvSpPr>
        <xdr:cNvPr id="475" name="楕円 474">
          <a:extLst>
            <a:ext uri="{FF2B5EF4-FFF2-40B4-BE49-F238E27FC236}">
              <a16:creationId xmlns="" xmlns:a16="http://schemas.microsoft.com/office/drawing/2014/main" id="{00000000-0008-0000-0700-0000DB010000}"/>
            </a:ext>
          </a:extLst>
        </xdr:cNvPr>
        <xdr:cNvSpPr/>
      </xdr:nvSpPr>
      <xdr:spPr>
        <a:xfrm>
          <a:off x="9588500" y="167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22065</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9372111" y="1682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91033</xdr:rowOff>
    </xdr:from>
    <xdr:to>
      <xdr:col>46</xdr:col>
      <xdr:colOff>38100</xdr:colOff>
      <xdr:row>98</xdr:row>
      <xdr:rowOff>21183</xdr:rowOff>
    </xdr:to>
    <xdr:sp macro="" textlink="">
      <xdr:nvSpPr>
        <xdr:cNvPr id="477" name="楕円 476">
          <a:extLst>
            <a:ext uri="{FF2B5EF4-FFF2-40B4-BE49-F238E27FC236}">
              <a16:creationId xmlns="" xmlns:a16="http://schemas.microsoft.com/office/drawing/2014/main" id="{00000000-0008-0000-0700-0000DD010000}"/>
            </a:ext>
          </a:extLst>
        </xdr:cNvPr>
        <xdr:cNvSpPr/>
      </xdr:nvSpPr>
      <xdr:spPr>
        <a:xfrm>
          <a:off x="8699500" y="1672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12310</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8483111" y="1681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46495</xdr:rowOff>
    </xdr:from>
    <xdr:to>
      <xdr:col>41</xdr:col>
      <xdr:colOff>101600</xdr:colOff>
      <xdr:row>97</xdr:row>
      <xdr:rowOff>148095</xdr:rowOff>
    </xdr:to>
    <xdr:sp macro="" textlink="">
      <xdr:nvSpPr>
        <xdr:cNvPr id="479" name="楕円 478">
          <a:extLst>
            <a:ext uri="{FF2B5EF4-FFF2-40B4-BE49-F238E27FC236}">
              <a16:creationId xmlns="" xmlns:a16="http://schemas.microsoft.com/office/drawing/2014/main" id="{00000000-0008-0000-0700-0000DF010000}"/>
            </a:ext>
          </a:extLst>
        </xdr:cNvPr>
        <xdr:cNvSpPr/>
      </xdr:nvSpPr>
      <xdr:spPr>
        <a:xfrm>
          <a:off x="7810500" y="166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139222</xdr:rowOff>
    </xdr:from>
    <xdr:ext cx="534377"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7594111" y="167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26760</xdr:rowOff>
    </xdr:from>
    <xdr:to>
      <xdr:col>36</xdr:col>
      <xdr:colOff>165100</xdr:colOff>
      <xdr:row>97</xdr:row>
      <xdr:rowOff>128360</xdr:rowOff>
    </xdr:to>
    <xdr:sp macro="" textlink="">
      <xdr:nvSpPr>
        <xdr:cNvPr id="481" name="楕円 480">
          <a:extLst>
            <a:ext uri="{FF2B5EF4-FFF2-40B4-BE49-F238E27FC236}">
              <a16:creationId xmlns="" xmlns:a16="http://schemas.microsoft.com/office/drawing/2014/main" id="{00000000-0008-0000-0700-0000E1010000}"/>
            </a:ext>
          </a:extLst>
        </xdr:cNvPr>
        <xdr:cNvSpPr/>
      </xdr:nvSpPr>
      <xdr:spPr>
        <a:xfrm>
          <a:off x="6921500" y="166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119487</xdr:rowOff>
    </xdr:from>
    <xdr:ext cx="534377"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6705111" y="1675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a:extLst>
            <a:ext uri="{FF2B5EF4-FFF2-40B4-BE49-F238E27FC236}">
              <a16:creationId xmlns="" xmlns:a16="http://schemas.microsoft.com/office/drawing/2014/main" id="{00000000-0008-0000-0700-0000FA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a:extLst>
            <a:ext uri="{FF2B5EF4-FFF2-40B4-BE49-F238E27FC236}">
              <a16:creationId xmlns="" xmlns:a16="http://schemas.microsoft.com/office/drawing/2014/main" id="{00000000-0008-0000-0700-0000FC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23068</xdr:rowOff>
    </xdr:from>
    <xdr:to>
      <xdr:col>85</xdr:col>
      <xdr:colOff>127000</xdr:colOff>
      <xdr:row>38</xdr:row>
      <xdr:rowOff>70891</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5481300" y="6538168"/>
          <a:ext cx="8382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1" name="消防費平均値テキスト">
          <a:extLst>
            <a:ext uri="{FF2B5EF4-FFF2-40B4-BE49-F238E27FC236}">
              <a16:creationId xmlns="" xmlns:a16="http://schemas.microsoft.com/office/drawing/2014/main" id="{00000000-0008-0000-0700-0000FF01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a:extLst>
            <a:ext uri="{FF2B5EF4-FFF2-40B4-BE49-F238E27FC236}">
              <a16:creationId xmlns="" xmlns:a16="http://schemas.microsoft.com/office/drawing/2014/main" id="{00000000-0008-0000-0700-000000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11090</xdr:rowOff>
    </xdr:from>
    <xdr:to>
      <xdr:col>81</xdr:col>
      <xdr:colOff>50800</xdr:colOff>
      <xdr:row>38</xdr:row>
      <xdr:rowOff>23068</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4592300" y="6526190"/>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4" name="フローチャート: 判断 513">
          <a:extLst>
            <a:ext uri="{FF2B5EF4-FFF2-40B4-BE49-F238E27FC236}">
              <a16:creationId xmlns="" xmlns:a16="http://schemas.microsoft.com/office/drawing/2014/main" id="{00000000-0008-0000-0700-000002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143175</xdr:rowOff>
    </xdr:from>
    <xdr:to>
      <xdr:col>76</xdr:col>
      <xdr:colOff>114300</xdr:colOff>
      <xdr:row>38</xdr:row>
      <xdr:rowOff>11090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3703300" y="6486825"/>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17" name="フローチャート: 判断 516">
          <a:extLst>
            <a:ext uri="{FF2B5EF4-FFF2-40B4-BE49-F238E27FC236}">
              <a16:creationId xmlns="" xmlns:a16="http://schemas.microsoft.com/office/drawing/2014/main" id="{00000000-0008-0000-0700-000005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18" name="テキスト ボックス 517">
          <a:extLst>
            <a:ext uri="{FF2B5EF4-FFF2-40B4-BE49-F238E27FC236}">
              <a16:creationId xmlns="" xmlns:a16="http://schemas.microsoft.com/office/drawing/2014/main" id="{00000000-0008-0000-0700-000006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143175</xdr:rowOff>
    </xdr:from>
    <xdr:to>
      <xdr:col>71</xdr:col>
      <xdr:colOff>177800</xdr:colOff>
      <xdr:row>38</xdr:row>
      <xdr:rowOff>67783</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flipV="1">
          <a:off x="12814300" y="6486825"/>
          <a:ext cx="889000" cy="9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0" name="フローチャート: 判断 519">
          <a:extLst>
            <a:ext uri="{FF2B5EF4-FFF2-40B4-BE49-F238E27FC236}">
              <a16:creationId xmlns="" xmlns:a16="http://schemas.microsoft.com/office/drawing/2014/main" id="{00000000-0008-0000-0700-000008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20091</xdr:rowOff>
    </xdr:from>
    <xdr:to>
      <xdr:col>85</xdr:col>
      <xdr:colOff>177800</xdr:colOff>
      <xdr:row>38</xdr:row>
      <xdr:rowOff>121691</xdr:rowOff>
    </xdr:to>
    <xdr:sp macro="" textlink="">
      <xdr:nvSpPr>
        <xdr:cNvPr id="529" name="楕円 528">
          <a:extLst>
            <a:ext uri="{FF2B5EF4-FFF2-40B4-BE49-F238E27FC236}">
              <a16:creationId xmlns="" xmlns:a16="http://schemas.microsoft.com/office/drawing/2014/main" id="{00000000-0008-0000-0700-000011020000}"/>
            </a:ext>
          </a:extLst>
        </xdr:cNvPr>
        <xdr:cNvSpPr/>
      </xdr:nvSpPr>
      <xdr:spPr>
        <a:xfrm>
          <a:off x="16268700" y="653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169968</xdr:rowOff>
    </xdr:from>
    <xdr:ext cx="534377" cy="259045"/>
    <xdr:sp macro="" textlink="">
      <xdr:nvSpPr>
        <xdr:cNvPr id="530" name="消防費該当値テキスト">
          <a:extLst>
            <a:ext uri="{FF2B5EF4-FFF2-40B4-BE49-F238E27FC236}">
              <a16:creationId xmlns="" xmlns:a16="http://schemas.microsoft.com/office/drawing/2014/main" id="{00000000-0008-0000-0700-000012020000}"/>
            </a:ext>
          </a:extLst>
        </xdr:cNvPr>
        <xdr:cNvSpPr txBox="1"/>
      </xdr:nvSpPr>
      <xdr:spPr>
        <a:xfrm>
          <a:off x="16370300" y="65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143718</xdr:rowOff>
    </xdr:from>
    <xdr:to>
      <xdr:col>81</xdr:col>
      <xdr:colOff>101600</xdr:colOff>
      <xdr:row>38</xdr:row>
      <xdr:rowOff>73868</xdr:rowOff>
    </xdr:to>
    <xdr:sp macro="" textlink="">
      <xdr:nvSpPr>
        <xdr:cNvPr id="531" name="楕円 530">
          <a:extLst>
            <a:ext uri="{FF2B5EF4-FFF2-40B4-BE49-F238E27FC236}">
              <a16:creationId xmlns="" xmlns:a16="http://schemas.microsoft.com/office/drawing/2014/main" id="{00000000-0008-0000-0700-000013020000}"/>
            </a:ext>
          </a:extLst>
        </xdr:cNvPr>
        <xdr:cNvSpPr/>
      </xdr:nvSpPr>
      <xdr:spPr>
        <a:xfrm>
          <a:off x="15430500" y="64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64995</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5214111" y="658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131740</xdr:rowOff>
    </xdr:from>
    <xdr:to>
      <xdr:col>76</xdr:col>
      <xdr:colOff>165100</xdr:colOff>
      <xdr:row>38</xdr:row>
      <xdr:rowOff>61889</xdr:rowOff>
    </xdr:to>
    <xdr:sp macro="" textlink="">
      <xdr:nvSpPr>
        <xdr:cNvPr id="533" name="楕円 532">
          <a:extLst>
            <a:ext uri="{FF2B5EF4-FFF2-40B4-BE49-F238E27FC236}">
              <a16:creationId xmlns="" xmlns:a16="http://schemas.microsoft.com/office/drawing/2014/main" id="{00000000-0008-0000-0700-000015020000}"/>
            </a:ext>
          </a:extLst>
        </xdr:cNvPr>
        <xdr:cNvSpPr/>
      </xdr:nvSpPr>
      <xdr:spPr>
        <a:xfrm>
          <a:off x="14541500" y="6475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53017</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4325111" y="656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92375</xdr:rowOff>
    </xdr:from>
    <xdr:to>
      <xdr:col>72</xdr:col>
      <xdr:colOff>38100</xdr:colOff>
      <xdr:row>38</xdr:row>
      <xdr:rowOff>22524</xdr:rowOff>
    </xdr:to>
    <xdr:sp macro="" textlink="">
      <xdr:nvSpPr>
        <xdr:cNvPr id="535" name="楕円 534">
          <a:extLst>
            <a:ext uri="{FF2B5EF4-FFF2-40B4-BE49-F238E27FC236}">
              <a16:creationId xmlns="" xmlns:a16="http://schemas.microsoft.com/office/drawing/2014/main" id="{00000000-0008-0000-0700-000017020000}"/>
            </a:ext>
          </a:extLst>
        </xdr:cNvPr>
        <xdr:cNvSpPr/>
      </xdr:nvSpPr>
      <xdr:spPr>
        <a:xfrm>
          <a:off x="13652500" y="64360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13652</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3436111" y="652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16983</xdr:rowOff>
    </xdr:from>
    <xdr:to>
      <xdr:col>67</xdr:col>
      <xdr:colOff>101600</xdr:colOff>
      <xdr:row>38</xdr:row>
      <xdr:rowOff>118583</xdr:rowOff>
    </xdr:to>
    <xdr:sp macro="" textlink="">
      <xdr:nvSpPr>
        <xdr:cNvPr id="537" name="楕円 536">
          <a:extLst>
            <a:ext uri="{FF2B5EF4-FFF2-40B4-BE49-F238E27FC236}">
              <a16:creationId xmlns="" xmlns:a16="http://schemas.microsoft.com/office/drawing/2014/main" id="{00000000-0008-0000-0700-000019020000}"/>
            </a:ext>
          </a:extLst>
        </xdr:cNvPr>
        <xdr:cNvSpPr/>
      </xdr:nvSpPr>
      <xdr:spPr>
        <a:xfrm>
          <a:off x="12763500" y="65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109710</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2547111" y="662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a:extLst>
            <a:ext uri="{FF2B5EF4-FFF2-40B4-BE49-F238E27FC236}">
              <a16:creationId xmlns="" xmlns:a16="http://schemas.microsoft.com/office/drawing/2014/main" id="{00000000-0008-0000-0700-000036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a:extLst>
            <a:ext uri="{FF2B5EF4-FFF2-40B4-BE49-F238E27FC236}">
              <a16:creationId xmlns="" xmlns:a16="http://schemas.microsoft.com/office/drawing/2014/main" id="{00000000-0008-0000-0700-000038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108545</xdr:rowOff>
    </xdr:from>
    <xdr:to>
      <xdr:col>85</xdr:col>
      <xdr:colOff>127000</xdr:colOff>
      <xdr:row>57</xdr:row>
      <xdr:rowOff>100528</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5481300" y="9709745"/>
          <a:ext cx="838200" cy="16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1" name="教育費平均値テキスト">
          <a:extLst>
            <a:ext uri="{FF2B5EF4-FFF2-40B4-BE49-F238E27FC236}">
              <a16:creationId xmlns="" xmlns:a16="http://schemas.microsoft.com/office/drawing/2014/main" id="{00000000-0008-0000-0700-00003B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a:extLst>
            <a:ext uri="{FF2B5EF4-FFF2-40B4-BE49-F238E27FC236}">
              <a16:creationId xmlns="" xmlns:a16="http://schemas.microsoft.com/office/drawing/2014/main" id="{00000000-0008-0000-0700-00003C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108545</xdr:rowOff>
    </xdr:from>
    <xdr:to>
      <xdr:col>81</xdr:col>
      <xdr:colOff>50800</xdr:colOff>
      <xdr:row>57</xdr:row>
      <xdr:rowOff>94159</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flipV="1">
          <a:off x="14592300" y="9709745"/>
          <a:ext cx="889000" cy="15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136792</xdr:rowOff>
    </xdr:from>
    <xdr:to>
      <xdr:col>81</xdr:col>
      <xdr:colOff>101600</xdr:colOff>
      <xdr:row>56</xdr:row>
      <xdr:rowOff>66942</xdr:rowOff>
    </xdr:to>
    <xdr:sp macro="" textlink="">
      <xdr:nvSpPr>
        <xdr:cNvPr id="574" name="フローチャート: 判断 573">
          <a:extLst>
            <a:ext uri="{FF2B5EF4-FFF2-40B4-BE49-F238E27FC236}">
              <a16:creationId xmlns="" xmlns:a16="http://schemas.microsoft.com/office/drawing/2014/main" id="{00000000-0008-0000-0700-00003E020000}"/>
            </a:ext>
          </a:extLst>
        </xdr:cNvPr>
        <xdr:cNvSpPr/>
      </xdr:nvSpPr>
      <xdr:spPr>
        <a:xfrm>
          <a:off x="154305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83469</xdr:rowOff>
    </xdr:from>
    <xdr:ext cx="534377"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5214111" y="934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94159</xdr:rowOff>
    </xdr:from>
    <xdr:to>
      <xdr:col>76</xdr:col>
      <xdr:colOff>114300</xdr:colOff>
      <xdr:row>58</xdr:row>
      <xdr:rowOff>135128</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flipV="1">
          <a:off x="13703300" y="9866809"/>
          <a:ext cx="889000" cy="2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14932</xdr:rowOff>
    </xdr:from>
    <xdr:to>
      <xdr:col>76</xdr:col>
      <xdr:colOff>165100</xdr:colOff>
      <xdr:row>56</xdr:row>
      <xdr:rowOff>116532</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4541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133059</xdr:rowOff>
    </xdr:from>
    <xdr:ext cx="534377"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4325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135128</xdr:rowOff>
    </xdr:from>
    <xdr:to>
      <xdr:col>71</xdr:col>
      <xdr:colOff>177800</xdr:colOff>
      <xdr:row>58</xdr:row>
      <xdr:rowOff>151179</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2814300" y="10079228"/>
          <a:ext cx="889000" cy="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113833</xdr:rowOff>
    </xdr:from>
    <xdr:to>
      <xdr:col>72</xdr:col>
      <xdr:colOff>38100</xdr:colOff>
      <xdr:row>57</xdr:row>
      <xdr:rowOff>43983</xdr:rowOff>
    </xdr:to>
    <xdr:sp macro="" textlink="">
      <xdr:nvSpPr>
        <xdr:cNvPr id="580" name="フローチャート: 判断 579">
          <a:extLst>
            <a:ext uri="{FF2B5EF4-FFF2-40B4-BE49-F238E27FC236}">
              <a16:creationId xmlns="" xmlns:a16="http://schemas.microsoft.com/office/drawing/2014/main" id="{00000000-0008-0000-0700-000044020000}"/>
            </a:ext>
          </a:extLst>
        </xdr:cNvPr>
        <xdr:cNvSpPr/>
      </xdr:nvSpPr>
      <xdr:spPr>
        <a:xfrm>
          <a:off x="13652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60510</xdr:rowOff>
    </xdr:from>
    <xdr:ext cx="534377"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3436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131665</xdr:rowOff>
    </xdr:from>
    <xdr:to>
      <xdr:col>67</xdr:col>
      <xdr:colOff>101600</xdr:colOff>
      <xdr:row>57</xdr:row>
      <xdr:rowOff>61815</xdr:rowOff>
    </xdr:to>
    <xdr:sp macro="" textlink="">
      <xdr:nvSpPr>
        <xdr:cNvPr id="582" name="フローチャート: 判断 581">
          <a:extLst>
            <a:ext uri="{FF2B5EF4-FFF2-40B4-BE49-F238E27FC236}">
              <a16:creationId xmlns="" xmlns:a16="http://schemas.microsoft.com/office/drawing/2014/main" id="{00000000-0008-0000-0700-000046020000}"/>
            </a:ext>
          </a:extLst>
        </xdr:cNvPr>
        <xdr:cNvSpPr/>
      </xdr:nvSpPr>
      <xdr:spPr>
        <a:xfrm>
          <a:off x="12763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78342</xdr:rowOff>
    </xdr:from>
    <xdr:ext cx="534377"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2547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49728</xdr:rowOff>
    </xdr:from>
    <xdr:to>
      <xdr:col>85</xdr:col>
      <xdr:colOff>177800</xdr:colOff>
      <xdr:row>57</xdr:row>
      <xdr:rowOff>151328</xdr:rowOff>
    </xdr:to>
    <xdr:sp macro="" textlink="">
      <xdr:nvSpPr>
        <xdr:cNvPr id="589" name="楕円 588">
          <a:extLst>
            <a:ext uri="{FF2B5EF4-FFF2-40B4-BE49-F238E27FC236}">
              <a16:creationId xmlns="" xmlns:a16="http://schemas.microsoft.com/office/drawing/2014/main" id="{00000000-0008-0000-0700-00004D020000}"/>
            </a:ext>
          </a:extLst>
        </xdr:cNvPr>
        <xdr:cNvSpPr/>
      </xdr:nvSpPr>
      <xdr:spPr>
        <a:xfrm>
          <a:off x="16268700" y="982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28155</xdr:rowOff>
    </xdr:from>
    <xdr:ext cx="534377" cy="259045"/>
    <xdr:sp macro="" textlink="">
      <xdr:nvSpPr>
        <xdr:cNvPr id="590" name="教育費該当値テキスト">
          <a:extLst>
            <a:ext uri="{FF2B5EF4-FFF2-40B4-BE49-F238E27FC236}">
              <a16:creationId xmlns="" xmlns:a16="http://schemas.microsoft.com/office/drawing/2014/main" id="{00000000-0008-0000-0700-00004E020000}"/>
            </a:ext>
          </a:extLst>
        </xdr:cNvPr>
        <xdr:cNvSpPr txBox="1"/>
      </xdr:nvSpPr>
      <xdr:spPr>
        <a:xfrm>
          <a:off x="16370300" y="98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57745</xdr:rowOff>
    </xdr:from>
    <xdr:to>
      <xdr:col>81</xdr:col>
      <xdr:colOff>101600</xdr:colOff>
      <xdr:row>56</xdr:row>
      <xdr:rowOff>159345</xdr:rowOff>
    </xdr:to>
    <xdr:sp macro="" textlink="">
      <xdr:nvSpPr>
        <xdr:cNvPr id="591" name="楕円 590">
          <a:extLst>
            <a:ext uri="{FF2B5EF4-FFF2-40B4-BE49-F238E27FC236}">
              <a16:creationId xmlns="" xmlns:a16="http://schemas.microsoft.com/office/drawing/2014/main" id="{00000000-0008-0000-0700-00004F020000}"/>
            </a:ext>
          </a:extLst>
        </xdr:cNvPr>
        <xdr:cNvSpPr/>
      </xdr:nvSpPr>
      <xdr:spPr>
        <a:xfrm>
          <a:off x="15430500" y="96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150472</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5214111" y="975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43359</xdr:rowOff>
    </xdr:from>
    <xdr:to>
      <xdr:col>76</xdr:col>
      <xdr:colOff>165100</xdr:colOff>
      <xdr:row>57</xdr:row>
      <xdr:rowOff>144959</xdr:rowOff>
    </xdr:to>
    <xdr:sp macro="" textlink="">
      <xdr:nvSpPr>
        <xdr:cNvPr id="593" name="楕円 592">
          <a:extLst>
            <a:ext uri="{FF2B5EF4-FFF2-40B4-BE49-F238E27FC236}">
              <a16:creationId xmlns="" xmlns:a16="http://schemas.microsoft.com/office/drawing/2014/main" id="{00000000-0008-0000-0700-000051020000}"/>
            </a:ext>
          </a:extLst>
        </xdr:cNvPr>
        <xdr:cNvSpPr/>
      </xdr:nvSpPr>
      <xdr:spPr>
        <a:xfrm>
          <a:off x="14541500" y="98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136086</xdr:rowOff>
    </xdr:from>
    <xdr:ext cx="534377"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4325111" y="99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84328</xdr:rowOff>
    </xdr:from>
    <xdr:to>
      <xdr:col>72</xdr:col>
      <xdr:colOff>38100</xdr:colOff>
      <xdr:row>59</xdr:row>
      <xdr:rowOff>14478</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3652500" y="100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5605</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3436111" y="1012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100379</xdr:rowOff>
    </xdr:from>
    <xdr:to>
      <xdr:col>67</xdr:col>
      <xdr:colOff>101600</xdr:colOff>
      <xdr:row>59</xdr:row>
      <xdr:rowOff>30529</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2763500" y="100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21656</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2547111" y="1013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 xmlns:a16="http://schemas.microsoft.com/office/drawing/2014/main" id="{00000000-0008-0000-07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 xmlns:a16="http://schemas.microsoft.com/office/drawing/2014/main" id="{00000000-0008-0000-07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a:extLst>
            <a:ext uri="{FF2B5EF4-FFF2-40B4-BE49-F238E27FC236}">
              <a16:creationId xmlns="" xmlns:a16="http://schemas.microsoft.com/office/drawing/2014/main" id="{00000000-0008-0000-0700-000071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a:extLst>
            <a:ext uri="{FF2B5EF4-FFF2-40B4-BE49-F238E27FC236}">
              <a16:creationId xmlns="" xmlns:a16="http://schemas.microsoft.com/office/drawing/2014/main" id="{00000000-0008-0000-0700-000073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a:extLst>
            <a:ext uri="{FF2B5EF4-FFF2-40B4-BE49-F238E27FC236}">
              <a16:creationId xmlns="" xmlns:a16="http://schemas.microsoft.com/office/drawing/2014/main" id="{00000000-0008-0000-0700-000076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a:extLst>
            <a:ext uri="{FF2B5EF4-FFF2-40B4-BE49-F238E27FC236}">
              <a16:creationId xmlns="" xmlns:a16="http://schemas.microsoft.com/office/drawing/2014/main" id="{00000000-0008-0000-0700-000077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78612</xdr:rowOff>
    </xdr:from>
    <xdr:to>
      <xdr:col>81</xdr:col>
      <xdr:colOff>101600</xdr:colOff>
      <xdr:row>79</xdr:row>
      <xdr:rowOff>8762</xdr:rowOff>
    </xdr:to>
    <xdr:sp macro="" textlink="">
      <xdr:nvSpPr>
        <xdr:cNvPr id="633" name="フローチャート: 判断 632">
          <a:extLst>
            <a:ext uri="{FF2B5EF4-FFF2-40B4-BE49-F238E27FC236}">
              <a16:creationId xmlns="" xmlns:a16="http://schemas.microsoft.com/office/drawing/2014/main" id="{00000000-0008-0000-0700-000079020000}"/>
            </a:ext>
          </a:extLst>
        </xdr:cNvPr>
        <xdr:cNvSpPr/>
      </xdr:nvSpPr>
      <xdr:spPr>
        <a:xfrm>
          <a:off x="15430500" y="1345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25289</xdr:rowOff>
    </xdr:from>
    <xdr:ext cx="469744"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5246428" y="1322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57326</xdr:rowOff>
    </xdr:from>
    <xdr:ext cx="469744"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4357428" y="1325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95111</xdr:rowOff>
    </xdr:from>
    <xdr:ext cx="469744"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3468428" y="132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123489</xdr:rowOff>
    </xdr:from>
    <xdr:ext cx="469744"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2579428" y="133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a:extLst>
            <a:ext uri="{FF2B5EF4-FFF2-40B4-BE49-F238E27FC236}">
              <a16:creationId xmlns="" xmlns:a16="http://schemas.microsoft.com/office/drawing/2014/main" id="{00000000-0008-0000-0700-000088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49" name="災害復旧費該当値テキスト">
          <a:extLst>
            <a:ext uri="{FF2B5EF4-FFF2-40B4-BE49-F238E27FC236}">
              <a16:creationId xmlns="" xmlns:a16="http://schemas.microsoft.com/office/drawing/2014/main" id="{00000000-0008-0000-0700-000089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0" name="楕円 649">
          <a:extLst>
            <a:ext uri="{FF2B5EF4-FFF2-40B4-BE49-F238E27FC236}">
              <a16:creationId xmlns="" xmlns:a16="http://schemas.microsoft.com/office/drawing/2014/main" id="{00000000-0008-0000-0700-00008A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a:extLst>
            <a:ext uri="{FF2B5EF4-FFF2-40B4-BE49-F238E27FC236}">
              <a16:creationId xmlns="" xmlns:a16="http://schemas.microsoft.com/office/drawing/2014/main" id="{00000000-0008-0000-0700-0000AA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a:extLst>
            <a:ext uri="{FF2B5EF4-FFF2-40B4-BE49-F238E27FC236}">
              <a16:creationId xmlns="" xmlns:a16="http://schemas.microsoft.com/office/drawing/2014/main" id="{00000000-0008-0000-0700-0000AC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85737</xdr:rowOff>
    </xdr:from>
    <xdr:to>
      <xdr:col>85</xdr:col>
      <xdr:colOff>127000</xdr:colOff>
      <xdr:row>97</xdr:row>
      <xdr:rowOff>101791</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flipV="1">
          <a:off x="15481300" y="16716387"/>
          <a:ext cx="838200" cy="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a:extLst>
            <a:ext uri="{FF2B5EF4-FFF2-40B4-BE49-F238E27FC236}">
              <a16:creationId xmlns="" xmlns:a16="http://schemas.microsoft.com/office/drawing/2014/main" id="{00000000-0008-0000-0700-0000AF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a:extLst>
            <a:ext uri="{FF2B5EF4-FFF2-40B4-BE49-F238E27FC236}">
              <a16:creationId xmlns="" xmlns:a16="http://schemas.microsoft.com/office/drawing/2014/main" id="{00000000-0008-0000-0700-0000B0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89078</xdr:rowOff>
    </xdr:from>
    <xdr:to>
      <xdr:col>81</xdr:col>
      <xdr:colOff>50800</xdr:colOff>
      <xdr:row>97</xdr:row>
      <xdr:rowOff>101791</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4592300" y="16719728"/>
          <a:ext cx="8890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3733</xdr:rowOff>
    </xdr:from>
    <xdr:to>
      <xdr:col>81</xdr:col>
      <xdr:colOff>101600</xdr:colOff>
      <xdr:row>96</xdr:row>
      <xdr:rowOff>105333</xdr:rowOff>
    </xdr:to>
    <xdr:sp macro="" textlink="">
      <xdr:nvSpPr>
        <xdr:cNvPr id="690" name="フローチャート: 判断 689">
          <a:extLst>
            <a:ext uri="{FF2B5EF4-FFF2-40B4-BE49-F238E27FC236}">
              <a16:creationId xmlns="" xmlns:a16="http://schemas.microsoft.com/office/drawing/2014/main" id="{00000000-0008-0000-0700-0000B2020000}"/>
            </a:ext>
          </a:extLst>
        </xdr:cNvPr>
        <xdr:cNvSpPr/>
      </xdr:nvSpPr>
      <xdr:spPr>
        <a:xfrm>
          <a:off x="15430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121860</xdr:rowOff>
    </xdr:from>
    <xdr:ext cx="534377"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5214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84976</xdr:rowOff>
    </xdr:from>
    <xdr:to>
      <xdr:col>76</xdr:col>
      <xdr:colOff>114300</xdr:colOff>
      <xdr:row>97</xdr:row>
      <xdr:rowOff>89078</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3703300" y="16715626"/>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113580</xdr:rowOff>
    </xdr:from>
    <xdr:ext cx="534377"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4325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62725</xdr:rowOff>
    </xdr:from>
    <xdr:to>
      <xdr:col>71</xdr:col>
      <xdr:colOff>177800</xdr:colOff>
      <xdr:row>97</xdr:row>
      <xdr:rowOff>84976</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a:off x="12814300" y="16693375"/>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696" name="フローチャート: 判断 695">
          <a:extLst>
            <a:ext uri="{FF2B5EF4-FFF2-40B4-BE49-F238E27FC236}">
              <a16:creationId xmlns="" xmlns:a16="http://schemas.microsoft.com/office/drawing/2014/main" id="{00000000-0008-0000-0700-0000B8020000}"/>
            </a:ext>
          </a:extLst>
        </xdr:cNvPr>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105960</xdr:rowOff>
    </xdr:from>
    <xdr:ext cx="534377"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3436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108120</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2547111" y="162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34937</xdr:rowOff>
    </xdr:from>
    <xdr:to>
      <xdr:col>85</xdr:col>
      <xdr:colOff>177800</xdr:colOff>
      <xdr:row>97</xdr:row>
      <xdr:rowOff>136537</xdr:rowOff>
    </xdr:to>
    <xdr:sp macro="" textlink="">
      <xdr:nvSpPr>
        <xdr:cNvPr id="705" name="楕円 704">
          <a:extLst>
            <a:ext uri="{FF2B5EF4-FFF2-40B4-BE49-F238E27FC236}">
              <a16:creationId xmlns="" xmlns:a16="http://schemas.microsoft.com/office/drawing/2014/main" id="{00000000-0008-0000-0700-0000C1020000}"/>
            </a:ext>
          </a:extLst>
        </xdr:cNvPr>
        <xdr:cNvSpPr/>
      </xdr:nvSpPr>
      <xdr:spPr>
        <a:xfrm>
          <a:off x="16268700" y="166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13364</xdr:rowOff>
    </xdr:from>
    <xdr:ext cx="534377" cy="259045"/>
    <xdr:sp macro="" textlink="">
      <xdr:nvSpPr>
        <xdr:cNvPr id="706" name="公債費該当値テキスト">
          <a:extLst>
            <a:ext uri="{FF2B5EF4-FFF2-40B4-BE49-F238E27FC236}">
              <a16:creationId xmlns="" xmlns:a16="http://schemas.microsoft.com/office/drawing/2014/main" id="{00000000-0008-0000-0700-0000C2020000}"/>
            </a:ext>
          </a:extLst>
        </xdr:cNvPr>
        <xdr:cNvSpPr txBox="1"/>
      </xdr:nvSpPr>
      <xdr:spPr>
        <a:xfrm>
          <a:off x="16370300"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50991</xdr:rowOff>
    </xdr:from>
    <xdr:to>
      <xdr:col>81</xdr:col>
      <xdr:colOff>101600</xdr:colOff>
      <xdr:row>97</xdr:row>
      <xdr:rowOff>152591</xdr:rowOff>
    </xdr:to>
    <xdr:sp macro="" textlink="">
      <xdr:nvSpPr>
        <xdr:cNvPr id="707" name="楕円 706">
          <a:extLst>
            <a:ext uri="{FF2B5EF4-FFF2-40B4-BE49-F238E27FC236}">
              <a16:creationId xmlns="" xmlns:a16="http://schemas.microsoft.com/office/drawing/2014/main" id="{00000000-0008-0000-0700-0000C3020000}"/>
            </a:ext>
          </a:extLst>
        </xdr:cNvPr>
        <xdr:cNvSpPr/>
      </xdr:nvSpPr>
      <xdr:spPr>
        <a:xfrm>
          <a:off x="15430500" y="1668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143718</xdr:rowOff>
    </xdr:from>
    <xdr:ext cx="534377"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5214111" y="1677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38278</xdr:rowOff>
    </xdr:from>
    <xdr:to>
      <xdr:col>76</xdr:col>
      <xdr:colOff>165100</xdr:colOff>
      <xdr:row>97</xdr:row>
      <xdr:rowOff>139878</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4541500" y="166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131005</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4325111" y="167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34176</xdr:rowOff>
    </xdr:from>
    <xdr:to>
      <xdr:col>72</xdr:col>
      <xdr:colOff>38100</xdr:colOff>
      <xdr:row>97</xdr:row>
      <xdr:rowOff>135776</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3652500" y="166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126903</xdr:rowOff>
    </xdr:from>
    <xdr:ext cx="534377"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3436111" y="1675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11925</xdr:rowOff>
    </xdr:from>
    <xdr:to>
      <xdr:col>67</xdr:col>
      <xdr:colOff>101600</xdr:colOff>
      <xdr:row>97</xdr:row>
      <xdr:rowOff>113525</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2763500" y="166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104652</xdr:rowOff>
    </xdr:from>
    <xdr:ext cx="534377"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2547111" y="167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a:extLst>
            <a:ext uri="{FF2B5EF4-FFF2-40B4-BE49-F238E27FC236}">
              <a16:creationId xmlns="" xmlns:a16="http://schemas.microsoft.com/office/drawing/2014/main" id="{00000000-0008-0000-0700-0000E5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a:extLst>
            <a:ext uri="{FF2B5EF4-FFF2-40B4-BE49-F238E27FC236}">
              <a16:creationId xmlns="" xmlns:a16="http://schemas.microsoft.com/office/drawing/2014/main" id="{00000000-0008-0000-0700-0000E7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a:extLst>
            <a:ext uri="{FF2B5EF4-FFF2-40B4-BE49-F238E27FC236}">
              <a16:creationId xmlns="" xmlns:a16="http://schemas.microsoft.com/office/drawing/2014/main" id="{00000000-0008-0000-0700-0000EA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a:extLst>
            <a:ext uri="{FF2B5EF4-FFF2-40B4-BE49-F238E27FC236}">
              <a16:creationId xmlns="" xmlns:a16="http://schemas.microsoft.com/office/drawing/2014/main" id="{00000000-0008-0000-0700-0000EB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36159</xdr:rowOff>
    </xdr:from>
    <xdr:to>
      <xdr:col>112</xdr:col>
      <xdr:colOff>38100</xdr:colOff>
      <xdr:row>39</xdr:row>
      <xdr:rowOff>137759</xdr:rowOff>
    </xdr:to>
    <xdr:sp macro="" textlink="">
      <xdr:nvSpPr>
        <xdr:cNvPr id="749" name="フローチャート: 判断 748">
          <a:extLst>
            <a:ext uri="{FF2B5EF4-FFF2-40B4-BE49-F238E27FC236}">
              <a16:creationId xmlns="" xmlns:a16="http://schemas.microsoft.com/office/drawing/2014/main" id="{00000000-0008-0000-0700-0000ED020000}"/>
            </a:ext>
          </a:extLst>
        </xdr:cNvPr>
        <xdr:cNvSpPr/>
      </xdr:nvSpPr>
      <xdr:spPr>
        <a:xfrm>
          <a:off x="21272500" y="67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154286</xdr:rowOff>
    </xdr:from>
    <xdr:ext cx="313932"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21166333" y="6497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33546</xdr:rowOff>
    </xdr:from>
    <xdr:to>
      <xdr:col>107</xdr:col>
      <xdr:colOff>101600</xdr:colOff>
      <xdr:row>39</xdr:row>
      <xdr:rowOff>135146</xdr:rowOff>
    </xdr:to>
    <xdr:sp macro="" textlink="">
      <xdr:nvSpPr>
        <xdr:cNvPr id="752" name="フローチャート: 判断 751">
          <a:extLst>
            <a:ext uri="{FF2B5EF4-FFF2-40B4-BE49-F238E27FC236}">
              <a16:creationId xmlns="" xmlns:a16="http://schemas.microsoft.com/office/drawing/2014/main" id="{00000000-0008-0000-0700-0000F0020000}"/>
            </a:ext>
          </a:extLst>
        </xdr:cNvPr>
        <xdr:cNvSpPr/>
      </xdr:nvSpPr>
      <xdr:spPr>
        <a:xfrm>
          <a:off x="20383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151673</xdr:rowOff>
    </xdr:from>
    <xdr:ext cx="313932"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20277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33546</xdr:rowOff>
    </xdr:from>
    <xdr:to>
      <xdr:col>102</xdr:col>
      <xdr:colOff>165100</xdr:colOff>
      <xdr:row>39</xdr:row>
      <xdr:rowOff>135146</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19494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151673</xdr:rowOff>
    </xdr:from>
    <xdr:ext cx="313932"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19388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11176</xdr:rowOff>
    </xdr:from>
    <xdr:to>
      <xdr:col>98</xdr:col>
      <xdr:colOff>38100</xdr:colOff>
      <xdr:row>39</xdr:row>
      <xdr:rowOff>112776</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18605500" y="669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129303</xdr:rowOff>
    </xdr:from>
    <xdr:ext cx="378565"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18467017" y="647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a:extLst>
            <a:ext uri="{FF2B5EF4-FFF2-40B4-BE49-F238E27FC236}">
              <a16:creationId xmlns="" xmlns:a16="http://schemas.microsoft.com/office/drawing/2014/main" id="{00000000-0008-0000-0700-0000FD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議会費</a:t>
          </a:r>
          <a:r>
            <a:rPr kumimoji="1" lang="ja-JP" altLang="en-US" sz="1100">
              <a:solidFill>
                <a:schemeClr val="dk1"/>
              </a:solidFill>
              <a:effectLst/>
              <a:latin typeface="+mn-ea"/>
              <a:ea typeface="+mn-ea"/>
              <a:cs typeface="+mn-cs"/>
            </a:rPr>
            <a:t>、総務費、</a:t>
          </a:r>
          <a:r>
            <a:rPr kumimoji="1" lang="ja-JP" altLang="ja-JP" sz="1100">
              <a:solidFill>
                <a:schemeClr val="dk1"/>
              </a:solidFill>
              <a:effectLst/>
              <a:latin typeface="+mn-ea"/>
              <a:ea typeface="+mn-ea"/>
              <a:cs typeface="+mn-cs"/>
            </a:rPr>
            <a:t>衛生費の</a:t>
          </a:r>
          <a:r>
            <a:rPr kumimoji="1" lang="ja-JP" altLang="en-US" sz="1100">
              <a:solidFill>
                <a:schemeClr val="dk1"/>
              </a:solidFill>
              <a:effectLst/>
              <a:latin typeface="+mn-ea"/>
              <a:ea typeface="+mn-ea"/>
              <a:cs typeface="+mn-cs"/>
            </a:rPr>
            <a:t>３</a:t>
          </a:r>
          <a:r>
            <a:rPr kumimoji="1" lang="ja-JP" altLang="ja-JP" sz="1100">
              <a:solidFill>
                <a:schemeClr val="dk1"/>
              </a:solidFill>
              <a:effectLst/>
              <a:latin typeface="+mn-ea"/>
              <a:ea typeface="+mn-ea"/>
              <a:cs typeface="+mn-cs"/>
            </a:rPr>
            <a:t>費目が類似団体</a:t>
          </a:r>
          <a:r>
            <a:rPr kumimoji="1" lang="ja-JP" altLang="en-US" sz="1100">
              <a:solidFill>
                <a:schemeClr val="dk1"/>
              </a:solidFill>
              <a:effectLst/>
              <a:latin typeface="+mn-ea"/>
              <a:ea typeface="+mn-ea"/>
              <a:cs typeface="+mn-cs"/>
            </a:rPr>
            <a:t>平均値を上回る結果となった</a:t>
          </a:r>
          <a:r>
            <a:rPr kumimoji="1" lang="ja-JP" altLang="ja-JP"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議会費が上回っている要因としては、他団体と比較して議員に対する報酬等が高い水準にあるためである。平成</a:t>
          </a:r>
          <a:r>
            <a:rPr kumimoji="1" lang="en-US" altLang="ja-JP" sz="1100">
              <a:solidFill>
                <a:schemeClr val="dk1"/>
              </a:solidFill>
              <a:effectLst/>
              <a:latin typeface="+mn-ea"/>
              <a:ea typeface="+mn-ea"/>
              <a:cs typeface="+mn-cs"/>
            </a:rPr>
            <a:t>31</a:t>
          </a:r>
          <a:r>
            <a:rPr kumimoji="1" lang="ja-JP" altLang="ja-JP" sz="1100">
              <a:solidFill>
                <a:schemeClr val="dk1"/>
              </a:solidFill>
              <a:effectLst/>
              <a:latin typeface="+mn-ea"/>
              <a:ea typeface="+mn-ea"/>
              <a:cs typeface="+mn-cs"/>
            </a:rPr>
            <a:t>年</a:t>
          </a:r>
          <a:r>
            <a:rPr kumimoji="1" lang="ja-JP" altLang="en-US" sz="1100">
              <a:solidFill>
                <a:schemeClr val="dk1"/>
              </a:solidFill>
              <a:effectLst/>
              <a:latin typeface="+mn-ea"/>
              <a:ea typeface="+mn-ea"/>
              <a:cs typeface="+mn-cs"/>
            </a:rPr>
            <a:t>４</a:t>
          </a:r>
          <a:r>
            <a:rPr kumimoji="1" lang="ja-JP" altLang="ja-JP" sz="1100">
              <a:solidFill>
                <a:schemeClr val="dk1"/>
              </a:solidFill>
              <a:effectLst/>
              <a:latin typeface="+mn-ea"/>
              <a:ea typeface="+mn-ea"/>
              <a:cs typeface="+mn-cs"/>
            </a:rPr>
            <a:t>月に行われた津島市議会議員選挙に</a:t>
          </a:r>
          <a:r>
            <a:rPr kumimoji="1" lang="ja-JP" altLang="en-US" sz="1100">
              <a:solidFill>
                <a:schemeClr val="dk1"/>
              </a:solidFill>
              <a:effectLst/>
              <a:latin typeface="+mn-ea"/>
              <a:ea typeface="+mn-ea"/>
              <a:cs typeface="+mn-cs"/>
            </a:rPr>
            <a:t>おい</a:t>
          </a:r>
          <a:r>
            <a:rPr kumimoji="1" lang="ja-JP" altLang="ja-JP" sz="1100">
              <a:solidFill>
                <a:schemeClr val="dk1"/>
              </a:solidFill>
              <a:effectLst/>
              <a:latin typeface="+mn-ea"/>
              <a:ea typeface="+mn-ea"/>
              <a:cs typeface="+mn-cs"/>
            </a:rPr>
            <a:t>て定員が</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名</a:t>
          </a:r>
          <a:r>
            <a:rPr kumimoji="1" lang="ja-JP" altLang="en-US" sz="1100">
              <a:solidFill>
                <a:schemeClr val="dk1"/>
              </a:solidFill>
              <a:effectLst/>
              <a:latin typeface="+mn-ea"/>
              <a:ea typeface="+mn-ea"/>
              <a:cs typeface="+mn-cs"/>
            </a:rPr>
            <a:t>から</a:t>
          </a:r>
          <a:r>
            <a:rPr kumimoji="1" lang="en-US" altLang="ja-JP" sz="1100">
              <a:solidFill>
                <a:schemeClr val="dk1"/>
              </a:solidFill>
              <a:effectLst/>
              <a:latin typeface="+mn-ea"/>
              <a:ea typeface="+mn-ea"/>
              <a:cs typeface="+mn-cs"/>
            </a:rPr>
            <a:t>18</a:t>
          </a:r>
          <a:r>
            <a:rPr kumimoji="1" lang="ja-JP" altLang="ja-JP" sz="1100">
              <a:solidFill>
                <a:schemeClr val="dk1"/>
              </a:solidFill>
              <a:effectLst/>
              <a:latin typeface="+mn-ea"/>
              <a:ea typeface="+mn-ea"/>
              <a:cs typeface="+mn-cs"/>
            </a:rPr>
            <a:t>名となったため若干改善傾向にある。</a:t>
          </a:r>
          <a:endParaRPr kumimoji="0" lang="en-US" altLang="ja-JP" sz="1100">
            <a:solidFill>
              <a:schemeClr val="dk1"/>
            </a:solidFill>
            <a:effectLst/>
            <a:latin typeface="+mn-ea"/>
            <a:ea typeface="+mn-ea"/>
            <a:cs typeface="+mn-cs"/>
          </a:endParaRPr>
        </a:p>
        <a:p>
          <a:pPr eaLnBrk="1" fontAlgn="auto" latinLnBrk="0" hangingPunct="1"/>
          <a:r>
            <a:rPr kumimoji="0" lang="ja-JP" altLang="en-US" sz="1100">
              <a:solidFill>
                <a:schemeClr val="dk1"/>
              </a:solidFill>
              <a:effectLst/>
              <a:latin typeface="+mn-ea"/>
              <a:ea typeface="+mn-ea"/>
              <a:cs typeface="+mn-cs"/>
            </a:rPr>
            <a:t>　総務費が上回っている要因としては、</a:t>
          </a:r>
          <a:r>
            <a:rPr kumimoji="1" lang="ja-JP" altLang="ja-JP" sz="1100">
              <a:solidFill>
                <a:schemeClr val="dk1"/>
              </a:solidFill>
              <a:effectLst/>
              <a:latin typeface="+mn-ea"/>
              <a:ea typeface="+mn-ea"/>
              <a:cs typeface="+mn-cs"/>
            </a:rPr>
            <a:t>令和３年度において、財政調整基金を</a:t>
          </a:r>
          <a:r>
            <a:rPr kumimoji="1" lang="en-US" altLang="ja-JP" sz="1100">
              <a:solidFill>
                <a:schemeClr val="dk1"/>
              </a:solidFill>
              <a:effectLst/>
              <a:latin typeface="+mn-ea"/>
              <a:ea typeface="+mn-ea"/>
              <a:cs typeface="+mn-cs"/>
            </a:rPr>
            <a:t>1,523,182</a:t>
          </a:r>
          <a:r>
            <a:rPr kumimoji="1" lang="ja-JP" altLang="ja-JP" sz="1100">
              <a:solidFill>
                <a:schemeClr val="dk1"/>
              </a:solidFill>
              <a:effectLst/>
              <a:latin typeface="+mn-ea"/>
              <a:ea typeface="+mn-ea"/>
              <a:cs typeface="+mn-cs"/>
            </a:rPr>
            <a:t>千円、減債基金を</a:t>
          </a:r>
          <a:r>
            <a:rPr kumimoji="1" lang="en-US" altLang="ja-JP" sz="1100">
              <a:solidFill>
                <a:schemeClr val="dk1"/>
              </a:solidFill>
              <a:effectLst/>
              <a:latin typeface="+mn-ea"/>
              <a:ea typeface="+mn-ea"/>
              <a:cs typeface="+mn-cs"/>
            </a:rPr>
            <a:t>321,067</a:t>
          </a:r>
          <a:r>
            <a:rPr kumimoji="1" lang="ja-JP" altLang="ja-JP" sz="1100">
              <a:solidFill>
                <a:schemeClr val="dk1"/>
              </a:solidFill>
              <a:effectLst/>
              <a:latin typeface="+mn-ea"/>
              <a:ea typeface="+mn-ea"/>
              <a:cs typeface="+mn-cs"/>
            </a:rPr>
            <a:t>千円、歴史・文化のまちづくり基金を</a:t>
          </a:r>
          <a:r>
            <a:rPr kumimoji="1" lang="en-US" altLang="ja-JP" sz="1100">
              <a:solidFill>
                <a:schemeClr val="dk1"/>
              </a:solidFill>
              <a:effectLst/>
              <a:latin typeface="+mn-ea"/>
              <a:ea typeface="+mn-ea"/>
              <a:cs typeface="+mn-cs"/>
            </a:rPr>
            <a:t>200,001</a:t>
          </a:r>
          <a:r>
            <a:rPr kumimoji="1" lang="ja-JP" altLang="ja-JP" sz="1100">
              <a:solidFill>
                <a:schemeClr val="dk1"/>
              </a:solidFill>
              <a:effectLst/>
              <a:latin typeface="+mn-ea"/>
              <a:ea typeface="+mn-ea"/>
              <a:cs typeface="+mn-cs"/>
            </a:rPr>
            <a:t>千円積み立てたことなどである。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衛生費が上回っている要因としては、津島市民病院事業会計に支出している繰出金が高い水準にあるためであり、類似団体と比較して補助費等が増となる要因の一つとなっている。津島市では、市民病院の経営改善を市の最重要課題と捉え、市本体と病院が一体となって取組を進めていくこととしている。今後も、病院への支援は、</a:t>
          </a:r>
          <a:r>
            <a:rPr kumimoji="1" lang="ja-JP" altLang="en-US" sz="1100">
              <a:solidFill>
                <a:schemeClr val="dk1"/>
              </a:solidFill>
              <a:effectLst/>
              <a:latin typeface="+mn-ea"/>
              <a:ea typeface="+mn-ea"/>
              <a:cs typeface="+mn-cs"/>
            </a:rPr>
            <a:t>状況に応じて</a:t>
          </a:r>
          <a:r>
            <a:rPr kumimoji="1" lang="ja-JP" altLang="ja-JP" sz="1100">
              <a:solidFill>
                <a:schemeClr val="dk1"/>
              </a:solidFill>
              <a:effectLst/>
              <a:latin typeface="+mn-ea"/>
              <a:ea typeface="+mn-ea"/>
              <a:cs typeface="+mn-cs"/>
            </a:rPr>
            <a:t>、出来る限り行っていく必要があると考えており、病院の経営改善を支援していく。</a:t>
          </a:r>
          <a:endParaRPr lang="ja-JP" altLang="ja-JP" sz="11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ea"/>
              <a:ea typeface="+mn-ea"/>
              <a:cs typeface="+mn-cs"/>
            </a:rPr>
            <a:t>　財政調整基金</a:t>
          </a:r>
          <a:r>
            <a:rPr kumimoji="1" lang="en-US" altLang="ja-JP" sz="1200">
              <a:solidFill>
                <a:schemeClr val="dk1"/>
              </a:solidFill>
              <a:effectLst/>
              <a:latin typeface="+mn-ea"/>
              <a:ea typeface="+mn-ea"/>
              <a:cs typeface="+mn-cs"/>
            </a:rPr>
            <a:t>1,523,182</a:t>
          </a:r>
          <a:r>
            <a:rPr kumimoji="1" lang="ja-JP" altLang="ja-JP" sz="1200">
              <a:solidFill>
                <a:schemeClr val="dk1"/>
              </a:solidFill>
              <a:effectLst/>
              <a:latin typeface="+mn-ea"/>
              <a:ea typeface="+mn-ea"/>
              <a:cs typeface="+mn-cs"/>
            </a:rPr>
            <a:t>千円</a:t>
          </a:r>
          <a:r>
            <a:rPr kumimoji="1" lang="ja-JP" altLang="en-US" sz="1200">
              <a:solidFill>
                <a:schemeClr val="dk1"/>
              </a:solidFill>
              <a:effectLst/>
              <a:latin typeface="+mn-ea"/>
              <a:ea typeface="+mn-ea"/>
              <a:cs typeface="+mn-cs"/>
            </a:rPr>
            <a:t>の</a:t>
          </a:r>
          <a:r>
            <a:rPr kumimoji="1" lang="ja-JP" altLang="ja-JP" sz="1200">
              <a:solidFill>
                <a:schemeClr val="dk1"/>
              </a:solidFill>
              <a:effectLst/>
              <a:latin typeface="+mn-ea"/>
              <a:ea typeface="+mn-ea"/>
              <a:cs typeface="+mn-cs"/>
            </a:rPr>
            <a:t>増に伴い、実質単年度収支が上昇した。</a:t>
          </a:r>
          <a:endParaRPr lang="ja-JP" altLang="ja-JP" sz="1200">
            <a:effectLst/>
            <a:latin typeface="+mn-ea"/>
            <a:ea typeface="+mn-ea"/>
          </a:endParaRPr>
        </a:p>
        <a:p>
          <a:r>
            <a:rPr kumimoji="1" lang="ja-JP" altLang="ja-JP" sz="1200">
              <a:solidFill>
                <a:schemeClr val="dk1"/>
              </a:solidFill>
              <a:effectLst/>
              <a:latin typeface="+mn-ea"/>
              <a:ea typeface="+mn-ea"/>
              <a:cs typeface="+mn-cs"/>
            </a:rPr>
            <a:t>　近年、実質収支比率が高くなっているため、</a:t>
          </a:r>
          <a:r>
            <a:rPr kumimoji="1" lang="ja-JP" altLang="en-US" sz="1200">
              <a:solidFill>
                <a:schemeClr val="dk1"/>
              </a:solidFill>
              <a:effectLst/>
              <a:latin typeface="+mn-ea"/>
              <a:ea typeface="+mn-ea"/>
              <a:cs typeface="+mn-cs"/>
            </a:rPr>
            <a:t>必要な施策に財源を投入し、</a:t>
          </a:r>
          <a:r>
            <a:rPr kumimoji="1" lang="ja-JP" altLang="ja-JP" sz="1200">
              <a:solidFill>
                <a:schemeClr val="dk1"/>
              </a:solidFill>
              <a:effectLst/>
              <a:latin typeface="+mn-ea"/>
              <a:ea typeface="+mn-ea"/>
              <a:cs typeface="+mn-cs"/>
            </a:rPr>
            <a:t>市民サービスの充実</a:t>
          </a:r>
          <a:r>
            <a:rPr kumimoji="1" lang="ja-JP" altLang="en-US" sz="1200">
              <a:solidFill>
                <a:schemeClr val="dk1"/>
              </a:solidFill>
              <a:effectLst/>
              <a:latin typeface="+mn-ea"/>
              <a:ea typeface="+mn-ea"/>
              <a:cs typeface="+mn-cs"/>
            </a:rPr>
            <a:t>に努める</a:t>
          </a:r>
          <a:r>
            <a:rPr kumimoji="1" lang="ja-JP" altLang="ja-JP" sz="1200">
              <a:solidFill>
                <a:schemeClr val="dk1"/>
              </a:solidFill>
              <a:effectLst/>
              <a:latin typeface="+mn-ea"/>
              <a:ea typeface="+mn-ea"/>
              <a:cs typeface="+mn-cs"/>
            </a:rPr>
            <a:t>など、効率的</a:t>
          </a:r>
          <a:r>
            <a:rPr kumimoji="1" lang="ja-JP" altLang="en-US" sz="1200">
              <a:solidFill>
                <a:schemeClr val="dk1"/>
              </a:solidFill>
              <a:effectLst/>
              <a:latin typeface="+mn-ea"/>
              <a:ea typeface="+mn-ea"/>
              <a:cs typeface="+mn-cs"/>
            </a:rPr>
            <a:t>かつ効果的</a:t>
          </a:r>
          <a:r>
            <a:rPr kumimoji="1" lang="ja-JP" altLang="ja-JP" sz="1200">
              <a:solidFill>
                <a:schemeClr val="dk1"/>
              </a:solidFill>
              <a:effectLst/>
              <a:latin typeface="+mn-ea"/>
              <a:ea typeface="+mn-ea"/>
              <a:cs typeface="+mn-cs"/>
            </a:rPr>
            <a:t>な財政運営に取り組んでいく必要がある。</a:t>
          </a:r>
          <a:endParaRPr lang="ja-JP" altLang="ja-JP" sz="12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ea"/>
              <a:ea typeface="+mn-ea"/>
              <a:cs typeface="+mn-cs"/>
            </a:rPr>
            <a:t>　４年連続で</a:t>
          </a:r>
          <a:r>
            <a:rPr kumimoji="1" lang="ja-JP" altLang="ja-JP" sz="1200">
              <a:solidFill>
                <a:schemeClr val="dk1"/>
              </a:solidFill>
              <a:effectLst/>
              <a:latin typeface="+mn-ea"/>
              <a:ea typeface="+mn-ea"/>
              <a:cs typeface="+mn-cs"/>
            </a:rPr>
            <a:t>、全会計で黒字となった。</a:t>
          </a:r>
          <a:endParaRPr lang="ja-JP" altLang="ja-JP" sz="1200">
            <a:effectLst/>
            <a:latin typeface="+mn-ea"/>
            <a:ea typeface="+mn-ea"/>
          </a:endParaRPr>
        </a:p>
        <a:p>
          <a:r>
            <a:rPr kumimoji="1" lang="ja-JP" altLang="ja-JP" sz="1200">
              <a:solidFill>
                <a:schemeClr val="dk1"/>
              </a:solidFill>
              <a:effectLst/>
              <a:latin typeface="+mn-ea"/>
              <a:ea typeface="+mn-ea"/>
              <a:cs typeface="+mn-cs"/>
            </a:rPr>
            <a:t>　津島市民病院事業会計においては、</a:t>
          </a:r>
          <a:r>
            <a:rPr kumimoji="1" lang="ja-JP" altLang="en-US" sz="1200">
              <a:solidFill>
                <a:schemeClr val="dk1"/>
              </a:solidFill>
              <a:effectLst/>
              <a:latin typeface="+mn-ea"/>
              <a:ea typeface="+mn-ea"/>
              <a:cs typeface="+mn-cs"/>
            </a:rPr>
            <a:t>前年度と同様に医療職の適切な対応等を背景とした「</a:t>
          </a:r>
          <a:r>
            <a:rPr kumimoji="1" lang="ja-JP" altLang="ja-JP" sz="1200">
              <a:solidFill>
                <a:schemeClr val="dk1"/>
              </a:solidFill>
              <a:effectLst/>
              <a:latin typeface="+mn-ea"/>
              <a:ea typeface="+mn-ea"/>
              <a:cs typeface="+mn-cs"/>
            </a:rPr>
            <a:t>新型コロナウイルス関連補助金等</a:t>
          </a:r>
          <a:r>
            <a:rPr kumimoji="1" lang="ja-JP" altLang="en-US" sz="1200">
              <a:solidFill>
                <a:schemeClr val="dk1"/>
              </a:solidFill>
              <a:effectLst/>
              <a:latin typeface="+mn-ea"/>
              <a:ea typeface="+mn-ea"/>
              <a:cs typeface="+mn-cs"/>
            </a:rPr>
            <a:t>を</a:t>
          </a:r>
          <a:r>
            <a:rPr kumimoji="1" lang="ja-JP" altLang="ja-JP" sz="1200">
              <a:solidFill>
                <a:schemeClr val="dk1"/>
              </a:solidFill>
              <a:effectLst/>
              <a:latin typeface="+mn-ea"/>
              <a:ea typeface="+mn-ea"/>
              <a:cs typeface="+mn-cs"/>
            </a:rPr>
            <a:t>最大限</a:t>
          </a:r>
          <a:r>
            <a:rPr kumimoji="1" lang="ja-JP" altLang="en-US" sz="1200">
              <a:solidFill>
                <a:schemeClr val="dk1"/>
              </a:solidFill>
              <a:effectLst/>
              <a:latin typeface="+mn-ea"/>
              <a:ea typeface="+mn-ea"/>
              <a:cs typeface="+mn-cs"/>
            </a:rPr>
            <a:t>に</a:t>
          </a:r>
          <a:r>
            <a:rPr kumimoji="1" lang="ja-JP" altLang="ja-JP" sz="1200">
              <a:solidFill>
                <a:schemeClr val="dk1"/>
              </a:solidFill>
              <a:effectLst/>
              <a:latin typeface="+mn-ea"/>
              <a:ea typeface="+mn-ea"/>
              <a:cs typeface="+mn-cs"/>
            </a:rPr>
            <a:t>活用</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すること</a:t>
          </a:r>
          <a:r>
            <a:rPr kumimoji="1" lang="ja-JP" altLang="en-US" sz="1200">
              <a:solidFill>
                <a:schemeClr val="dk1"/>
              </a:solidFill>
              <a:effectLst/>
              <a:latin typeface="+mn-ea"/>
              <a:ea typeface="+mn-ea"/>
              <a:cs typeface="+mn-cs"/>
            </a:rPr>
            <a:t>に努め、新型コロナウイルス感染症患者の入院のための空床確保に対する補助金をはじめ、総額で</a:t>
          </a:r>
          <a:r>
            <a:rPr kumimoji="1" lang="en-US" altLang="ja-JP" sz="1200">
              <a:solidFill>
                <a:schemeClr val="dk1"/>
              </a:solidFill>
              <a:effectLst/>
              <a:latin typeface="+mn-ea"/>
              <a:ea typeface="+mn-ea"/>
              <a:cs typeface="+mn-cs"/>
            </a:rPr>
            <a:t>1,245,671</a:t>
          </a:r>
          <a:r>
            <a:rPr kumimoji="1" lang="ja-JP" altLang="en-US" sz="1200">
              <a:solidFill>
                <a:schemeClr val="dk1"/>
              </a:solidFill>
              <a:effectLst/>
              <a:latin typeface="+mn-ea"/>
              <a:ea typeface="+mn-ea"/>
              <a:cs typeface="+mn-cs"/>
            </a:rPr>
            <a:t>千円の交付を受けることができたため、経営は改善している</a:t>
          </a:r>
          <a:r>
            <a:rPr kumimoji="1" lang="ja-JP" altLang="ja-JP" sz="1200">
              <a:solidFill>
                <a:schemeClr val="dk1"/>
              </a:solidFill>
              <a:effectLst/>
              <a:latin typeface="+mn-ea"/>
              <a:ea typeface="+mn-ea"/>
              <a:cs typeface="+mn-cs"/>
            </a:rPr>
            <a:t>。一方で、新型コロナウイルス感染症の影響がある中、見通しが立てにくい状況にあり、今後も、</a:t>
          </a:r>
          <a:r>
            <a:rPr kumimoji="1" lang="ja-JP" altLang="en-US" sz="1200">
              <a:solidFill>
                <a:schemeClr val="dk1"/>
              </a:solidFill>
              <a:effectLst/>
              <a:latin typeface="+mn-ea"/>
              <a:ea typeface="+mn-ea"/>
              <a:cs typeface="+mn-cs"/>
            </a:rPr>
            <a:t>状況に応じて、</a:t>
          </a:r>
          <a:r>
            <a:rPr kumimoji="1" lang="ja-JP" altLang="ja-JP" sz="1200">
              <a:solidFill>
                <a:schemeClr val="dk1"/>
              </a:solidFill>
              <a:effectLst/>
              <a:latin typeface="+mn-ea"/>
              <a:ea typeface="+mn-ea"/>
              <a:cs typeface="+mn-cs"/>
            </a:rPr>
            <a:t>病院が安定した経営を続けていけるように支援していく必要があると考えている。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また、一般会計において、実質黒字比率が高い状態であるため、</a:t>
          </a:r>
          <a:r>
            <a:rPr kumimoji="1" lang="ja-JP" altLang="ja-JP" sz="1200">
              <a:solidFill>
                <a:schemeClr val="dk1"/>
              </a:solidFill>
              <a:effectLst/>
              <a:latin typeface="+mn-lt"/>
              <a:ea typeface="+mn-ea"/>
              <a:cs typeface="+mn-cs"/>
            </a:rPr>
            <a:t>必要な施策に財源を投入し、市民サービスの充実に努めるなど、効率的</a:t>
          </a:r>
          <a:r>
            <a:rPr kumimoji="1" lang="ja-JP" altLang="en-US" sz="1200">
              <a:solidFill>
                <a:schemeClr val="dk1"/>
              </a:solidFill>
              <a:effectLst/>
              <a:latin typeface="+mn-lt"/>
              <a:ea typeface="+mn-ea"/>
              <a:cs typeface="+mn-cs"/>
            </a:rPr>
            <a:t>かつ効果的</a:t>
          </a:r>
          <a:r>
            <a:rPr kumimoji="1" lang="ja-JP" altLang="ja-JP" sz="1200">
              <a:solidFill>
                <a:schemeClr val="dk1"/>
              </a:solidFill>
              <a:effectLst/>
              <a:latin typeface="+mn-lt"/>
              <a:ea typeface="+mn-ea"/>
              <a:cs typeface="+mn-cs"/>
            </a:rPr>
            <a:t>な財政運営に取り組んでいく必要がある。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32084_&#27941;&#23798;&#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32.200000000000003</v>
          </cell>
          <cell r="BX51">
            <v>31.3</v>
          </cell>
          <cell r="CF51">
            <v>27.7</v>
          </cell>
          <cell r="CN51">
            <v>18.2</v>
          </cell>
          <cell r="CV51">
            <v>2</v>
          </cell>
        </row>
        <row r="53">
          <cell r="BP53">
            <v>60.8</v>
          </cell>
          <cell r="BX53">
            <v>62.4</v>
          </cell>
          <cell r="CF53">
            <v>63.7</v>
          </cell>
          <cell r="CN53">
            <v>65.2</v>
          </cell>
          <cell r="CV53">
            <v>66.8</v>
          </cell>
        </row>
        <row r="55">
          <cell r="AN55" t="str">
            <v>類似団体内平均値</v>
          </cell>
          <cell r="BP55">
            <v>31.3</v>
          </cell>
          <cell r="BX55">
            <v>25.3</v>
          </cell>
          <cell r="CF55">
            <v>25.5</v>
          </cell>
          <cell r="CN55">
            <v>25.1</v>
          </cell>
          <cell r="CV55">
            <v>11.2</v>
          </cell>
        </row>
        <row r="57">
          <cell r="BP57">
            <v>58.4</v>
          </cell>
          <cell r="BX57">
            <v>59.7</v>
          </cell>
          <cell r="CF57">
            <v>60.9</v>
          </cell>
          <cell r="CN57">
            <v>61</v>
          </cell>
          <cell r="CV57">
            <v>63.2</v>
          </cell>
        </row>
        <row r="72">
          <cell r="BP72" t="str">
            <v>H29</v>
          </cell>
          <cell r="BX72" t="str">
            <v>H30</v>
          </cell>
          <cell r="CF72" t="str">
            <v>R01</v>
          </cell>
          <cell r="CN72" t="str">
            <v>R02</v>
          </cell>
          <cell r="CV72" t="str">
            <v>R03</v>
          </cell>
        </row>
        <row r="73">
          <cell r="AN73" t="str">
            <v>当該団体値</v>
          </cell>
          <cell r="BP73">
            <v>32.200000000000003</v>
          </cell>
          <cell r="BX73">
            <v>31.3</v>
          </cell>
          <cell r="CF73">
            <v>27.7</v>
          </cell>
          <cell r="CN73">
            <v>18.2</v>
          </cell>
          <cell r="CV73">
            <v>2</v>
          </cell>
        </row>
        <row r="75">
          <cell r="BP75">
            <v>5</v>
          </cell>
          <cell r="BX75">
            <v>5</v>
          </cell>
          <cell r="CF75">
            <v>4.5</v>
          </cell>
          <cell r="CN75">
            <v>4.0999999999999996</v>
          </cell>
          <cell r="CV75">
            <v>4</v>
          </cell>
        </row>
        <row r="77">
          <cell r="AN77" t="str">
            <v>類似団体内平均値</v>
          </cell>
          <cell r="BP77">
            <v>31.3</v>
          </cell>
          <cell r="BX77">
            <v>25.3</v>
          </cell>
          <cell r="CF77">
            <v>25.5</v>
          </cell>
          <cell r="CN77">
            <v>25.1</v>
          </cell>
          <cell r="CV77">
            <v>11.2</v>
          </cell>
        </row>
        <row r="79">
          <cell r="BP79">
            <v>7.2</v>
          </cell>
          <cell r="BX79">
            <v>6.9</v>
          </cell>
          <cell r="CF79">
            <v>6.6</v>
          </cell>
          <cell r="CN79">
            <v>6.4</v>
          </cell>
          <cell r="CV79">
            <v>5.7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89" t="s">
        <v>79</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8"/>
      <c r="DK1" s="178"/>
      <c r="DL1" s="178"/>
      <c r="DM1" s="178"/>
      <c r="DN1" s="178"/>
      <c r="DO1" s="178"/>
    </row>
    <row r="2" spans="1:119" ht="24.75" thickBot="1">
      <c r="B2" s="179" t="s">
        <v>80</v>
      </c>
      <c r="C2" s="179"/>
      <c r="D2" s="180"/>
    </row>
    <row r="3" spans="1:119" ht="18.75" customHeight="1" thickBot="1">
      <c r="A3" s="178"/>
      <c r="B3" s="590" t="s">
        <v>81</v>
      </c>
      <c r="C3" s="591"/>
      <c r="D3" s="591"/>
      <c r="E3" s="592"/>
      <c r="F3" s="592"/>
      <c r="G3" s="592"/>
      <c r="H3" s="592"/>
      <c r="I3" s="592"/>
      <c r="J3" s="592"/>
      <c r="K3" s="592"/>
      <c r="L3" s="592" t="s">
        <v>82</v>
      </c>
      <c r="M3" s="592"/>
      <c r="N3" s="592"/>
      <c r="O3" s="592"/>
      <c r="P3" s="592"/>
      <c r="Q3" s="592"/>
      <c r="R3" s="595"/>
      <c r="S3" s="595"/>
      <c r="T3" s="595"/>
      <c r="U3" s="595"/>
      <c r="V3" s="596"/>
      <c r="W3" s="486" t="s">
        <v>83</v>
      </c>
      <c r="X3" s="487"/>
      <c r="Y3" s="487"/>
      <c r="Z3" s="487"/>
      <c r="AA3" s="487"/>
      <c r="AB3" s="591"/>
      <c r="AC3" s="595" t="s">
        <v>84</v>
      </c>
      <c r="AD3" s="487"/>
      <c r="AE3" s="487"/>
      <c r="AF3" s="487"/>
      <c r="AG3" s="487"/>
      <c r="AH3" s="487"/>
      <c r="AI3" s="487"/>
      <c r="AJ3" s="487"/>
      <c r="AK3" s="487"/>
      <c r="AL3" s="557"/>
      <c r="AM3" s="486" t="s">
        <v>85</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86</v>
      </c>
      <c r="BO3" s="487"/>
      <c r="BP3" s="487"/>
      <c r="BQ3" s="487"/>
      <c r="BR3" s="487"/>
      <c r="BS3" s="487"/>
      <c r="BT3" s="487"/>
      <c r="BU3" s="557"/>
      <c r="BV3" s="486" t="s">
        <v>87</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88</v>
      </c>
      <c r="CU3" s="487"/>
      <c r="CV3" s="487"/>
      <c r="CW3" s="487"/>
      <c r="CX3" s="487"/>
      <c r="CY3" s="487"/>
      <c r="CZ3" s="487"/>
      <c r="DA3" s="557"/>
      <c r="DB3" s="486" t="s">
        <v>89</v>
      </c>
      <c r="DC3" s="487"/>
      <c r="DD3" s="487"/>
      <c r="DE3" s="487"/>
      <c r="DF3" s="487"/>
      <c r="DG3" s="487"/>
      <c r="DH3" s="487"/>
      <c r="DI3" s="557"/>
    </row>
    <row r="4" spans="1:119" ht="18.75" customHeight="1">
      <c r="A4" s="178"/>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08"/>
      <c r="AN4" s="406"/>
      <c r="AO4" s="406"/>
      <c r="AP4" s="406"/>
      <c r="AQ4" s="406"/>
      <c r="AR4" s="406"/>
      <c r="AS4" s="406"/>
      <c r="AT4" s="406"/>
      <c r="AU4" s="406"/>
      <c r="AV4" s="406"/>
      <c r="AW4" s="406"/>
      <c r="AX4" s="598"/>
      <c r="AY4" s="443" t="s">
        <v>90</v>
      </c>
      <c r="AZ4" s="444"/>
      <c r="BA4" s="444"/>
      <c r="BB4" s="444"/>
      <c r="BC4" s="444"/>
      <c r="BD4" s="444"/>
      <c r="BE4" s="444"/>
      <c r="BF4" s="444"/>
      <c r="BG4" s="444"/>
      <c r="BH4" s="444"/>
      <c r="BI4" s="444"/>
      <c r="BJ4" s="444"/>
      <c r="BK4" s="444"/>
      <c r="BL4" s="444"/>
      <c r="BM4" s="445"/>
      <c r="BN4" s="446">
        <v>25992314</v>
      </c>
      <c r="BO4" s="447"/>
      <c r="BP4" s="447"/>
      <c r="BQ4" s="447"/>
      <c r="BR4" s="447"/>
      <c r="BS4" s="447"/>
      <c r="BT4" s="447"/>
      <c r="BU4" s="448"/>
      <c r="BV4" s="446">
        <v>29768322</v>
      </c>
      <c r="BW4" s="447"/>
      <c r="BX4" s="447"/>
      <c r="BY4" s="447"/>
      <c r="BZ4" s="447"/>
      <c r="CA4" s="447"/>
      <c r="CB4" s="447"/>
      <c r="CC4" s="448"/>
      <c r="CD4" s="583" t="s">
        <v>91</v>
      </c>
      <c r="CE4" s="584"/>
      <c r="CF4" s="584"/>
      <c r="CG4" s="584"/>
      <c r="CH4" s="584"/>
      <c r="CI4" s="584"/>
      <c r="CJ4" s="584"/>
      <c r="CK4" s="584"/>
      <c r="CL4" s="584"/>
      <c r="CM4" s="584"/>
      <c r="CN4" s="584"/>
      <c r="CO4" s="584"/>
      <c r="CP4" s="584"/>
      <c r="CQ4" s="584"/>
      <c r="CR4" s="584"/>
      <c r="CS4" s="585"/>
      <c r="CT4" s="586">
        <v>7.2</v>
      </c>
      <c r="CU4" s="587"/>
      <c r="CV4" s="587"/>
      <c r="CW4" s="587"/>
      <c r="CX4" s="587"/>
      <c r="CY4" s="587"/>
      <c r="CZ4" s="587"/>
      <c r="DA4" s="588"/>
      <c r="DB4" s="586">
        <v>8.1999999999999993</v>
      </c>
      <c r="DC4" s="587"/>
      <c r="DD4" s="587"/>
      <c r="DE4" s="587"/>
      <c r="DF4" s="587"/>
      <c r="DG4" s="587"/>
      <c r="DH4" s="587"/>
      <c r="DI4" s="588"/>
    </row>
    <row r="5" spans="1:119" ht="18.75" customHeight="1">
      <c r="A5" s="178"/>
      <c r="B5" s="593"/>
      <c r="C5" s="407"/>
      <c r="D5" s="407"/>
      <c r="E5" s="594"/>
      <c r="F5" s="594"/>
      <c r="G5" s="594"/>
      <c r="H5" s="594"/>
      <c r="I5" s="594"/>
      <c r="J5" s="594"/>
      <c r="K5" s="594"/>
      <c r="L5" s="594"/>
      <c r="M5" s="594"/>
      <c r="N5" s="594"/>
      <c r="O5" s="594"/>
      <c r="P5" s="594"/>
      <c r="Q5" s="594"/>
      <c r="R5" s="405"/>
      <c r="S5" s="405"/>
      <c r="T5" s="405"/>
      <c r="U5" s="405"/>
      <c r="V5" s="597"/>
      <c r="W5" s="508"/>
      <c r="X5" s="406"/>
      <c r="Y5" s="406"/>
      <c r="Z5" s="406"/>
      <c r="AA5" s="406"/>
      <c r="AB5" s="407"/>
      <c r="AC5" s="405"/>
      <c r="AD5" s="406"/>
      <c r="AE5" s="406"/>
      <c r="AF5" s="406"/>
      <c r="AG5" s="406"/>
      <c r="AH5" s="406"/>
      <c r="AI5" s="406"/>
      <c r="AJ5" s="406"/>
      <c r="AK5" s="406"/>
      <c r="AL5" s="598"/>
      <c r="AM5" s="474" t="s">
        <v>92</v>
      </c>
      <c r="AN5" s="374"/>
      <c r="AO5" s="374"/>
      <c r="AP5" s="374"/>
      <c r="AQ5" s="374"/>
      <c r="AR5" s="374"/>
      <c r="AS5" s="374"/>
      <c r="AT5" s="375"/>
      <c r="AU5" s="475" t="s">
        <v>93</v>
      </c>
      <c r="AV5" s="476"/>
      <c r="AW5" s="476"/>
      <c r="AX5" s="476"/>
      <c r="AY5" s="431" t="s">
        <v>94</v>
      </c>
      <c r="AZ5" s="432"/>
      <c r="BA5" s="432"/>
      <c r="BB5" s="432"/>
      <c r="BC5" s="432"/>
      <c r="BD5" s="432"/>
      <c r="BE5" s="432"/>
      <c r="BF5" s="432"/>
      <c r="BG5" s="432"/>
      <c r="BH5" s="432"/>
      <c r="BI5" s="432"/>
      <c r="BJ5" s="432"/>
      <c r="BK5" s="432"/>
      <c r="BL5" s="432"/>
      <c r="BM5" s="433"/>
      <c r="BN5" s="417">
        <v>24942098</v>
      </c>
      <c r="BO5" s="418"/>
      <c r="BP5" s="418"/>
      <c r="BQ5" s="418"/>
      <c r="BR5" s="418"/>
      <c r="BS5" s="418"/>
      <c r="BT5" s="418"/>
      <c r="BU5" s="419"/>
      <c r="BV5" s="417">
        <v>28639635</v>
      </c>
      <c r="BW5" s="418"/>
      <c r="BX5" s="418"/>
      <c r="BY5" s="418"/>
      <c r="BZ5" s="418"/>
      <c r="CA5" s="418"/>
      <c r="CB5" s="418"/>
      <c r="CC5" s="419"/>
      <c r="CD5" s="457" t="s">
        <v>95</v>
      </c>
      <c r="CE5" s="377"/>
      <c r="CF5" s="377"/>
      <c r="CG5" s="377"/>
      <c r="CH5" s="377"/>
      <c r="CI5" s="377"/>
      <c r="CJ5" s="377"/>
      <c r="CK5" s="377"/>
      <c r="CL5" s="377"/>
      <c r="CM5" s="377"/>
      <c r="CN5" s="377"/>
      <c r="CO5" s="377"/>
      <c r="CP5" s="377"/>
      <c r="CQ5" s="377"/>
      <c r="CR5" s="377"/>
      <c r="CS5" s="458"/>
      <c r="CT5" s="414">
        <v>86.6</v>
      </c>
      <c r="CU5" s="415"/>
      <c r="CV5" s="415"/>
      <c r="CW5" s="415"/>
      <c r="CX5" s="415"/>
      <c r="CY5" s="415"/>
      <c r="CZ5" s="415"/>
      <c r="DA5" s="416"/>
      <c r="DB5" s="414">
        <v>88.8</v>
      </c>
      <c r="DC5" s="415"/>
      <c r="DD5" s="415"/>
      <c r="DE5" s="415"/>
      <c r="DF5" s="415"/>
      <c r="DG5" s="415"/>
      <c r="DH5" s="415"/>
      <c r="DI5" s="416"/>
    </row>
    <row r="6" spans="1:119" ht="18.75" customHeight="1">
      <c r="A6" s="178"/>
      <c r="B6" s="563" t="s">
        <v>96</v>
      </c>
      <c r="C6" s="404"/>
      <c r="D6" s="404"/>
      <c r="E6" s="564"/>
      <c r="F6" s="564"/>
      <c r="G6" s="564"/>
      <c r="H6" s="564"/>
      <c r="I6" s="564"/>
      <c r="J6" s="564"/>
      <c r="K6" s="564"/>
      <c r="L6" s="564" t="s">
        <v>97</v>
      </c>
      <c r="M6" s="564"/>
      <c r="N6" s="564"/>
      <c r="O6" s="564"/>
      <c r="P6" s="564"/>
      <c r="Q6" s="564"/>
      <c r="R6" s="402"/>
      <c r="S6" s="402"/>
      <c r="T6" s="402"/>
      <c r="U6" s="402"/>
      <c r="V6" s="570"/>
      <c r="W6" s="507" t="s">
        <v>98</v>
      </c>
      <c r="X6" s="403"/>
      <c r="Y6" s="403"/>
      <c r="Z6" s="403"/>
      <c r="AA6" s="403"/>
      <c r="AB6" s="404"/>
      <c r="AC6" s="575" t="s">
        <v>99</v>
      </c>
      <c r="AD6" s="576"/>
      <c r="AE6" s="576"/>
      <c r="AF6" s="576"/>
      <c r="AG6" s="576"/>
      <c r="AH6" s="576"/>
      <c r="AI6" s="576"/>
      <c r="AJ6" s="576"/>
      <c r="AK6" s="576"/>
      <c r="AL6" s="577"/>
      <c r="AM6" s="474" t="s">
        <v>100</v>
      </c>
      <c r="AN6" s="374"/>
      <c r="AO6" s="374"/>
      <c r="AP6" s="374"/>
      <c r="AQ6" s="374"/>
      <c r="AR6" s="374"/>
      <c r="AS6" s="374"/>
      <c r="AT6" s="375"/>
      <c r="AU6" s="475" t="s">
        <v>93</v>
      </c>
      <c r="AV6" s="476"/>
      <c r="AW6" s="476"/>
      <c r="AX6" s="476"/>
      <c r="AY6" s="431" t="s">
        <v>101</v>
      </c>
      <c r="AZ6" s="432"/>
      <c r="BA6" s="432"/>
      <c r="BB6" s="432"/>
      <c r="BC6" s="432"/>
      <c r="BD6" s="432"/>
      <c r="BE6" s="432"/>
      <c r="BF6" s="432"/>
      <c r="BG6" s="432"/>
      <c r="BH6" s="432"/>
      <c r="BI6" s="432"/>
      <c r="BJ6" s="432"/>
      <c r="BK6" s="432"/>
      <c r="BL6" s="432"/>
      <c r="BM6" s="433"/>
      <c r="BN6" s="417">
        <v>1050216</v>
      </c>
      <c r="BO6" s="418"/>
      <c r="BP6" s="418"/>
      <c r="BQ6" s="418"/>
      <c r="BR6" s="418"/>
      <c r="BS6" s="418"/>
      <c r="BT6" s="418"/>
      <c r="BU6" s="419"/>
      <c r="BV6" s="417">
        <v>1128687</v>
      </c>
      <c r="BW6" s="418"/>
      <c r="BX6" s="418"/>
      <c r="BY6" s="418"/>
      <c r="BZ6" s="418"/>
      <c r="CA6" s="418"/>
      <c r="CB6" s="418"/>
      <c r="CC6" s="419"/>
      <c r="CD6" s="457" t="s">
        <v>102</v>
      </c>
      <c r="CE6" s="377"/>
      <c r="CF6" s="377"/>
      <c r="CG6" s="377"/>
      <c r="CH6" s="377"/>
      <c r="CI6" s="377"/>
      <c r="CJ6" s="377"/>
      <c r="CK6" s="377"/>
      <c r="CL6" s="377"/>
      <c r="CM6" s="377"/>
      <c r="CN6" s="377"/>
      <c r="CO6" s="377"/>
      <c r="CP6" s="377"/>
      <c r="CQ6" s="377"/>
      <c r="CR6" s="377"/>
      <c r="CS6" s="458"/>
      <c r="CT6" s="560">
        <v>94.2</v>
      </c>
      <c r="CU6" s="561"/>
      <c r="CV6" s="561"/>
      <c r="CW6" s="561"/>
      <c r="CX6" s="561"/>
      <c r="CY6" s="561"/>
      <c r="CZ6" s="561"/>
      <c r="DA6" s="562"/>
      <c r="DB6" s="560">
        <v>94.2</v>
      </c>
      <c r="DC6" s="561"/>
      <c r="DD6" s="561"/>
      <c r="DE6" s="561"/>
      <c r="DF6" s="561"/>
      <c r="DG6" s="561"/>
      <c r="DH6" s="561"/>
      <c r="DI6" s="562"/>
    </row>
    <row r="7" spans="1:119" ht="18.75" customHeight="1">
      <c r="A7" s="178"/>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4" t="s">
        <v>103</v>
      </c>
      <c r="AN7" s="374"/>
      <c r="AO7" s="374"/>
      <c r="AP7" s="374"/>
      <c r="AQ7" s="374"/>
      <c r="AR7" s="374"/>
      <c r="AS7" s="374"/>
      <c r="AT7" s="375"/>
      <c r="AU7" s="475" t="s">
        <v>104</v>
      </c>
      <c r="AV7" s="476"/>
      <c r="AW7" s="476"/>
      <c r="AX7" s="476"/>
      <c r="AY7" s="431" t="s">
        <v>105</v>
      </c>
      <c r="AZ7" s="432"/>
      <c r="BA7" s="432"/>
      <c r="BB7" s="432"/>
      <c r="BC7" s="432"/>
      <c r="BD7" s="432"/>
      <c r="BE7" s="432"/>
      <c r="BF7" s="432"/>
      <c r="BG7" s="432"/>
      <c r="BH7" s="432"/>
      <c r="BI7" s="432"/>
      <c r="BJ7" s="432"/>
      <c r="BK7" s="432"/>
      <c r="BL7" s="432"/>
      <c r="BM7" s="433"/>
      <c r="BN7" s="417">
        <v>42857</v>
      </c>
      <c r="BO7" s="418"/>
      <c r="BP7" s="418"/>
      <c r="BQ7" s="418"/>
      <c r="BR7" s="418"/>
      <c r="BS7" s="418"/>
      <c r="BT7" s="418"/>
      <c r="BU7" s="419"/>
      <c r="BV7" s="417">
        <v>33096</v>
      </c>
      <c r="BW7" s="418"/>
      <c r="BX7" s="418"/>
      <c r="BY7" s="418"/>
      <c r="BZ7" s="418"/>
      <c r="CA7" s="418"/>
      <c r="CB7" s="418"/>
      <c r="CC7" s="419"/>
      <c r="CD7" s="457" t="s">
        <v>106</v>
      </c>
      <c r="CE7" s="377"/>
      <c r="CF7" s="377"/>
      <c r="CG7" s="377"/>
      <c r="CH7" s="377"/>
      <c r="CI7" s="377"/>
      <c r="CJ7" s="377"/>
      <c r="CK7" s="377"/>
      <c r="CL7" s="377"/>
      <c r="CM7" s="377"/>
      <c r="CN7" s="377"/>
      <c r="CO7" s="377"/>
      <c r="CP7" s="377"/>
      <c r="CQ7" s="377"/>
      <c r="CR7" s="377"/>
      <c r="CS7" s="458"/>
      <c r="CT7" s="417">
        <v>14068150</v>
      </c>
      <c r="CU7" s="418"/>
      <c r="CV7" s="418"/>
      <c r="CW7" s="418"/>
      <c r="CX7" s="418"/>
      <c r="CY7" s="418"/>
      <c r="CZ7" s="418"/>
      <c r="DA7" s="419"/>
      <c r="DB7" s="417">
        <v>13351507</v>
      </c>
      <c r="DC7" s="418"/>
      <c r="DD7" s="418"/>
      <c r="DE7" s="418"/>
      <c r="DF7" s="418"/>
      <c r="DG7" s="418"/>
      <c r="DH7" s="418"/>
      <c r="DI7" s="419"/>
    </row>
    <row r="8" spans="1:119" ht="18.75" customHeight="1" thickBot="1">
      <c r="A8" s="178"/>
      <c r="B8" s="568"/>
      <c r="C8" s="513"/>
      <c r="D8" s="513"/>
      <c r="E8" s="569"/>
      <c r="F8" s="569"/>
      <c r="G8" s="569"/>
      <c r="H8" s="569"/>
      <c r="I8" s="569"/>
      <c r="J8" s="569"/>
      <c r="K8" s="569"/>
      <c r="L8" s="569"/>
      <c r="M8" s="569"/>
      <c r="N8" s="569"/>
      <c r="O8" s="569"/>
      <c r="P8" s="569"/>
      <c r="Q8" s="569"/>
      <c r="R8" s="573"/>
      <c r="S8" s="573"/>
      <c r="T8" s="573"/>
      <c r="U8" s="573"/>
      <c r="V8" s="574"/>
      <c r="W8" s="488"/>
      <c r="X8" s="489"/>
      <c r="Y8" s="489"/>
      <c r="Z8" s="489"/>
      <c r="AA8" s="489"/>
      <c r="AB8" s="513"/>
      <c r="AC8" s="580"/>
      <c r="AD8" s="581"/>
      <c r="AE8" s="581"/>
      <c r="AF8" s="581"/>
      <c r="AG8" s="581"/>
      <c r="AH8" s="581"/>
      <c r="AI8" s="581"/>
      <c r="AJ8" s="581"/>
      <c r="AK8" s="581"/>
      <c r="AL8" s="582"/>
      <c r="AM8" s="474" t="s">
        <v>107</v>
      </c>
      <c r="AN8" s="374"/>
      <c r="AO8" s="374"/>
      <c r="AP8" s="374"/>
      <c r="AQ8" s="374"/>
      <c r="AR8" s="374"/>
      <c r="AS8" s="374"/>
      <c r="AT8" s="375"/>
      <c r="AU8" s="475" t="s">
        <v>108</v>
      </c>
      <c r="AV8" s="476"/>
      <c r="AW8" s="476"/>
      <c r="AX8" s="476"/>
      <c r="AY8" s="431" t="s">
        <v>109</v>
      </c>
      <c r="AZ8" s="432"/>
      <c r="BA8" s="432"/>
      <c r="BB8" s="432"/>
      <c r="BC8" s="432"/>
      <c r="BD8" s="432"/>
      <c r="BE8" s="432"/>
      <c r="BF8" s="432"/>
      <c r="BG8" s="432"/>
      <c r="BH8" s="432"/>
      <c r="BI8" s="432"/>
      <c r="BJ8" s="432"/>
      <c r="BK8" s="432"/>
      <c r="BL8" s="432"/>
      <c r="BM8" s="433"/>
      <c r="BN8" s="417">
        <v>1007359</v>
      </c>
      <c r="BO8" s="418"/>
      <c r="BP8" s="418"/>
      <c r="BQ8" s="418"/>
      <c r="BR8" s="418"/>
      <c r="BS8" s="418"/>
      <c r="BT8" s="418"/>
      <c r="BU8" s="419"/>
      <c r="BV8" s="417">
        <v>1095591</v>
      </c>
      <c r="BW8" s="418"/>
      <c r="BX8" s="418"/>
      <c r="BY8" s="418"/>
      <c r="BZ8" s="418"/>
      <c r="CA8" s="418"/>
      <c r="CB8" s="418"/>
      <c r="CC8" s="419"/>
      <c r="CD8" s="457" t="s">
        <v>110</v>
      </c>
      <c r="CE8" s="377"/>
      <c r="CF8" s="377"/>
      <c r="CG8" s="377"/>
      <c r="CH8" s="377"/>
      <c r="CI8" s="377"/>
      <c r="CJ8" s="377"/>
      <c r="CK8" s="377"/>
      <c r="CL8" s="377"/>
      <c r="CM8" s="377"/>
      <c r="CN8" s="377"/>
      <c r="CO8" s="377"/>
      <c r="CP8" s="377"/>
      <c r="CQ8" s="377"/>
      <c r="CR8" s="377"/>
      <c r="CS8" s="458"/>
      <c r="CT8" s="520">
        <v>0.75</v>
      </c>
      <c r="CU8" s="521"/>
      <c r="CV8" s="521"/>
      <c r="CW8" s="521"/>
      <c r="CX8" s="521"/>
      <c r="CY8" s="521"/>
      <c r="CZ8" s="521"/>
      <c r="DA8" s="522"/>
      <c r="DB8" s="520">
        <v>0.77</v>
      </c>
      <c r="DC8" s="521"/>
      <c r="DD8" s="521"/>
      <c r="DE8" s="521"/>
      <c r="DF8" s="521"/>
      <c r="DG8" s="521"/>
      <c r="DH8" s="521"/>
      <c r="DI8" s="522"/>
    </row>
    <row r="9" spans="1:119" ht="18.75" customHeight="1" thickBot="1">
      <c r="A9" s="178"/>
      <c r="B9" s="549" t="s">
        <v>111</v>
      </c>
      <c r="C9" s="550"/>
      <c r="D9" s="550"/>
      <c r="E9" s="550"/>
      <c r="F9" s="550"/>
      <c r="G9" s="550"/>
      <c r="H9" s="550"/>
      <c r="I9" s="550"/>
      <c r="J9" s="550"/>
      <c r="K9" s="468"/>
      <c r="L9" s="551" t="s">
        <v>112</v>
      </c>
      <c r="M9" s="552"/>
      <c r="N9" s="552"/>
      <c r="O9" s="552"/>
      <c r="P9" s="552"/>
      <c r="Q9" s="553"/>
      <c r="R9" s="554">
        <v>60942</v>
      </c>
      <c r="S9" s="555"/>
      <c r="T9" s="555"/>
      <c r="U9" s="555"/>
      <c r="V9" s="556"/>
      <c r="W9" s="486" t="s">
        <v>113</v>
      </c>
      <c r="X9" s="487"/>
      <c r="Y9" s="487"/>
      <c r="Z9" s="487"/>
      <c r="AA9" s="487"/>
      <c r="AB9" s="487"/>
      <c r="AC9" s="487"/>
      <c r="AD9" s="487"/>
      <c r="AE9" s="487"/>
      <c r="AF9" s="487"/>
      <c r="AG9" s="487"/>
      <c r="AH9" s="487"/>
      <c r="AI9" s="487"/>
      <c r="AJ9" s="487"/>
      <c r="AK9" s="487"/>
      <c r="AL9" s="557"/>
      <c r="AM9" s="474" t="s">
        <v>114</v>
      </c>
      <c r="AN9" s="374"/>
      <c r="AO9" s="374"/>
      <c r="AP9" s="374"/>
      <c r="AQ9" s="374"/>
      <c r="AR9" s="374"/>
      <c r="AS9" s="374"/>
      <c r="AT9" s="375"/>
      <c r="AU9" s="475" t="s">
        <v>115</v>
      </c>
      <c r="AV9" s="476"/>
      <c r="AW9" s="476"/>
      <c r="AX9" s="476"/>
      <c r="AY9" s="431" t="s">
        <v>116</v>
      </c>
      <c r="AZ9" s="432"/>
      <c r="BA9" s="432"/>
      <c r="BB9" s="432"/>
      <c r="BC9" s="432"/>
      <c r="BD9" s="432"/>
      <c r="BE9" s="432"/>
      <c r="BF9" s="432"/>
      <c r="BG9" s="432"/>
      <c r="BH9" s="432"/>
      <c r="BI9" s="432"/>
      <c r="BJ9" s="432"/>
      <c r="BK9" s="432"/>
      <c r="BL9" s="432"/>
      <c r="BM9" s="433"/>
      <c r="BN9" s="417">
        <v>-88232</v>
      </c>
      <c r="BO9" s="418"/>
      <c r="BP9" s="418"/>
      <c r="BQ9" s="418"/>
      <c r="BR9" s="418"/>
      <c r="BS9" s="418"/>
      <c r="BT9" s="418"/>
      <c r="BU9" s="419"/>
      <c r="BV9" s="417">
        <v>75218</v>
      </c>
      <c r="BW9" s="418"/>
      <c r="BX9" s="418"/>
      <c r="BY9" s="418"/>
      <c r="BZ9" s="418"/>
      <c r="CA9" s="418"/>
      <c r="CB9" s="418"/>
      <c r="CC9" s="419"/>
      <c r="CD9" s="457" t="s">
        <v>117</v>
      </c>
      <c r="CE9" s="377"/>
      <c r="CF9" s="377"/>
      <c r="CG9" s="377"/>
      <c r="CH9" s="377"/>
      <c r="CI9" s="377"/>
      <c r="CJ9" s="377"/>
      <c r="CK9" s="377"/>
      <c r="CL9" s="377"/>
      <c r="CM9" s="377"/>
      <c r="CN9" s="377"/>
      <c r="CO9" s="377"/>
      <c r="CP9" s="377"/>
      <c r="CQ9" s="377"/>
      <c r="CR9" s="377"/>
      <c r="CS9" s="458"/>
      <c r="CT9" s="414">
        <v>8.5</v>
      </c>
      <c r="CU9" s="415"/>
      <c r="CV9" s="415"/>
      <c r="CW9" s="415"/>
      <c r="CX9" s="415"/>
      <c r="CY9" s="415"/>
      <c r="CZ9" s="415"/>
      <c r="DA9" s="416"/>
      <c r="DB9" s="414">
        <v>8.6</v>
      </c>
      <c r="DC9" s="415"/>
      <c r="DD9" s="415"/>
      <c r="DE9" s="415"/>
      <c r="DF9" s="415"/>
      <c r="DG9" s="415"/>
      <c r="DH9" s="415"/>
      <c r="DI9" s="416"/>
    </row>
    <row r="10" spans="1:119" ht="18.75" customHeight="1" thickBot="1">
      <c r="A10" s="178"/>
      <c r="B10" s="549"/>
      <c r="C10" s="550"/>
      <c r="D10" s="550"/>
      <c r="E10" s="550"/>
      <c r="F10" s="550"/>
      <c r="G10" s="550"/>
      <c r="H10" s="550"/>
      <c r="I10" s="550"/>
      <c r="J10" s="550"/>
      <c r="K10" s="468"/>
      <c r="L10" s="373" t="s">
        <v>118</v>
      </c>
      <c r="M10" s="374"/>
      <c r="N10" s="374"/>
      <c r="O10" s="374"/>
      <c r="P10" s="374"/>
      <c r="Q10" s="375"/>
      <c r="R10" s="370">
        <v>63431</v>
      </c>
      <c r="S10" s="371"/>
      <c r="T10" s="371"/>
      <c r="U10" s="371"/>
      <c r="V10" s="430"/>
      <c r="W10" s="558"/>
      <c r="X10" s="368"/>
      <c r="Y10" s="368"/>
      <c r="Z10" s="368"/>
      <c r="AA10" s="368"/>
      <c r="AB10" s="368"/>
      <c r="AC10" s="368"/>
      <c r="AD10" s="368"/>
      <c r="AE10" s="368"/>
      <c r="AF10" s="368"/>
      <c r="AG10" s="368"/>
      <c r="AH10" s="368"/>
      <c r="AI10" s="368"/>
      <c r="AJ10" s="368"/>
      <c r="AK10" s="368"/>
      <c r="AL10" s="559"/>
      <c r="AM10" s="474" t="s">
        <v>119</v>
      </c>
      <c r="AN10" s="374"/>
      <c r="AO10" s="374"/>
      <c r="AP10" s="374"/>
      <c r="AQ10" s="374"/>
      <c r="AR10" s="374"/>
      <c r="AS10" s="374"/>
      <c r="AT10" s="375"/>
      <c r="AU10" s="475" t="s">
        <v>120</v>
      </c>
      <c r="AV10" s="476"/>
      <c r="AW10" s="476"/>
      <c r="AX10" s="476"/>
      <c r="AY10" s="431" t="s">
        <v>121</v>
      </c>
      <c r="AZ10" s="432"/>
      <c r="BA10" s="432"/>
      <c r="BB10" s="432"/>
      <c r="BC10" s="432"/>
      <c r="BD10" s="432"/>
      <c r="BE10" s="432"/>
      <c r="BF10" s="432"/>
      <c r="BG10" s="432"/>
      <c r="BH10" s="432"/>
      <c r="BI10" s="432"/>
      <c r="BJ10" s="432"/>
      <c r="BK10" s="432"/>
      <c r="BL10" s="432"/>
      <c r="BM10" s="433"/>
      <c r="BN10" s="417">
        <v>1523182</v>
      </c>
      <c r="BO10" s="418"/>
      <c r="BP10" s="418"/>
      <c r="BQ10" s="418"/>
      <c r="BR10" s="418"/>
      <c r="BS10" s="418"/>
      <c r="BT10" s="418"/>
      <c r="BU10" s="419"/>
      <c r="BV10" s="417">
        <v>770018</v>
      </c>
      <c r="BW10" s="418"/>
      <c r="BX10" s="418"/>
      <c r="BY10" s="418"/>
      <c r="BZ10" s="418"/>
      <c r="CA10" s="418"/>
      <c r="CB10" s="418"/>
      <c r="CC10" s="41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49"/>
      <c r="C11" s="550"/>
      <c r="D11" s="550"/>
      <c r="E11" s="550"/>
      <c r="F11" s="550"/>
      <c r="G11" s="550"/>
      <c r="H11" s="550"/>
      <c r="I11" s="550"/>
      <c r="J11" s="550"/>
      <c r="K11" s="468"/>
      <c r="L11" s="378" t="s">
        <v>123</v>
      </c>
      <c r="M11" s="379"/>
      <c r="N11" s="379"/>
      <c r="O11" s="379"/>
      <c r="P11" s="379"/>
      <c r="Q11" s="380"/>
      <c r="R11" s="546" t="s">
        <v>124</v>
      </c>
      <c r="S11" s="547"/>
      <c r="T11" s="547"/>
      <c r="U11" s="547"/>
      <c r="V11" s="548"/>
      <c r="W11" s="558"/>
      <c r="X11" s="368"/>
      <c r="Y11" s="368"/>
      <c r="Z11" s="368"/>
      <c r="AA11" s="368"/>
      <c r="AB11" s="368"/>
      <c r="AC11" s="368"/>
      <c r="AD11" s="368"/>
      <c r="AE11" s="368"/>
      <c r="AF11" s="368"/>
      <c r="AG11" s="368"/>
      <c r="AH11" s="368"/>
      <c r="AI11" s="368"/>
      <c r="AJ11" s="368"/>
      <c r="AK11" s="368"/>
      <c r="AL11" s="559"/>
      <c r="AM11" s="474" t="s">
        <v>125</v>
      </c>
      <c r="AN11" s="374"/>
      <c r="AO11" s="374"/>
      <c r="AP11" s="374"/>
      <c r="AQ11" s="374"/>
      <c r="AR11" s="374"/>
      <c r="AS11" s="374"/>
      <c r="AT11" s="375"/>
      <c r="AU11" s="475" t="s">
        <v>126</v>
      </c>
      <c r="AV11" s="476"/>
      <c r="AW11" s="476"/>
      <c r="AX11" s="476"/>
      <c r="AY11" s="431" t="s">
        <v>127</v>
      </c>
      <c r="AZ11" s="432"/>
      <c r="BA11" s="432"/>
      <c r="BB11" s="432"/>
      <c r="BC11" s="432"/>
      <c r="BD11" s="432"/>
      <c r="BE11" s="432"/>
      <c r="BF11" s="432"/>
      <c r="BG11" s="432"/>
      <c r="BH11" s="432"/>
      <c r="BI11" s="432"/>
      <c r="BJ11" s="432"/>
      <c r="BK11" s="432"/>
      <c r="BL11" s="432"/>
      <c r="BM11" s="433"/>
      <c r="BN11" s="417">
        <v>0</v>
      </c>
      <c r="BO11" s="418"/>
      <c r="BP11" s="418"/>
      <c r="BQ11" s="418"/>
      <c r="BR11" s="418"/>
      <c r="BS11" s="418"/>
      <c r="BT11" s="418"/>
      <c r="BU11" s="419"/>
      <c r="BV11" s="417">
        <v>0</v>
      </c>
      <c r="BW11" s="418"/>
      <c r="BX11" s="418"/>
      <c r="BY11" s="418"/>
      <c r="BZ11" s="418"/>
      <c r="CA11" s="418"/>
      <c r="CB11" s="418"/>
      <c r="CC11" s="419"/>
      <c r="CD11" s="457" t="s">
        <v>128</v>
      </c>
      <c r="CE11" s="377"/>
      <c r="CF11" s="377"/>
      <c r="CG11" s="377"/>
      <c r="CH11" s="377"/>
      <c r="CI11" s="377"/>
      <c r="CJ11" s="377"/>
      <c r="CK11" s="377"/>
      <c r="CL11" s="377"/>
      <c r="CM11" s="377"/>
      <c r="CN11" s="377"/>
      <c r="CO11" s="377"/>
      <c r="CP11" s="377"/>
      <c r="CQ11" s="377"/>
      <c r="CR11" s="377"/>
      <c r="CS11" s="458"/>
      <c r="CT11" s="520" t="s">
        <v>129</v>
      </c>
      <c r="CU11" s="521"/>
      <c r="CV11" s="521"/>
      <c r="CW11" s="521"/>
      <c r="CX11" s="521"/>
      <c r="CY11" s="521"/>
      <c r="CZ11" s="521"/>
      <c r="DA11" s="522"/>
      <c r="DB11" s="520" t="s">
        <v>129</v>
      </c>
      <c r="DC11" s="521"/>
      <c r="DD11" s="521"/>
      <c r="DE11" s="521"/>
      <c r="DF11" s="521"/>
      <c r="DG11" s="521"/>
      <c r="DH11" s="521"/>
      <c r="DI11" s="522"/>
    </row>
    <row r="12" spans="1:119" ht="18.75" customHeight="1">
      <c r="A12" s="178"/>
      <c r="B12" s="523" t="s">
        <v>130</v>
      </c>
      <c r="C12" s="524"/>
      <c r="D12" s="524"/>
      <c r="E12" s="524"/>
      <c r="F12" s="524"/>
      <c r="G12" s="524"/>
      <c r="H12" s="524"/>
      <c r="I12" s="524"/>
      <c r="J12" s="524"/>
      <c r="K12" s="525"/>
      <c r="L12" s="532" t="s">
        <v>131</v>
      </c>
      <c r="M12" s="533"/>
      <c r="N12" s="533"/>
      <c r="O12" s="533"/>
      <c r="P12" s="533"/>
      <c r="Q12" s="534"/>
      <c r="R12" s="535">
        <v>60977</v>
      </c>
      <c r="S12" s="536"/>
      <c r="T12" s="536"/>
      <c r="U12" s="536"/>
      <c r="V12" s="537"/>
      <c r="W12" s="538" t="s">
        <v>1</v>
      </c>
      <c r="X12" s="476"/>
      <c r="Y12" s="476"/>
      <c r="Z12" s="476"/>
      <c r="AA12" s="476"/>
      <c r="AB12" s="539"/>
      <c r="AC12" s="540" t="s">
        <v>132</v>
      </c>
      <c r="AD12" s="541"/>
      <c r="AE12" s="541"/>
      <c r="AF12" s="541"/>
      <c r="AG12" s="542"/>
      <c r="AH12" s="540" t="s">
        <v>133</v>
      </c>
      <c r="AI12" s="541"/>
      <c r="AJ12" s="541"/>
      <c r="AK12" s="541"/>
      <c r="AL12" s="543"/>
      <c r="AM12" s="474" t="s">
        <v>134</v>
      </c>
      <c r="AN12" s="374"/>
      <c r="AO12" s="374"/>
      <c r="AP12" s="374"/>
      <c r="AQ12" s="374"/>
      <c r="AR12" s="374"/>
      <c r="AS12" s="374"/>
      <c r="AT12" s="375"/>
      <c r="AU12" s="475" t="s">
        <v>93</v>
      </c>
      <c r="AV12" s="476"/>
      <c r="AW12" s="476"/>
      <c r="AX12" s="476"/>
      <c r="AY12" s="431" t="s">
        <v>135</v>
      </c>
      <c r="AZ12" s="432"/>
      <c r="BA12" s="432"/>
      <c r="BB12" s="432"/>
      <c r="BC12" s="432"/>
      <c r="BD12" s="432"/>
      <c r="BE12" s="432"/>
      <c r="BF12" s="432"/>
      <c r="BG12" s="432"/>
      <c r="BH12" s="432"/>
      <c r="BI12" s="432"/>
      <c r="BJ12" s="432"/>
      <c r="BK12" s="432"/>
      <c r="BL12" s="432"/>
      <c r="BM12" s="433"/>
      <c r="BN12" s="417">
        <v>0</v>
      </c>
      <c r="BO12" s="418"/>
      <c r="BP12" s="418"/>
      <c r="BQ12" s="418"/>
      <c r="BR12" s="418"/>
      <c r="BS12" s="418"/>
      <c r="BT12" s="418"/>
      <c r="BU12" s="419"/>
      <c r="BV12" s="417">
        <v>10575</v>
      </c>
      <c r="BW12" s="418"/>
      <c r="BX12" s="418"/>
      <c r="BY12" s="418"/>
      <c r="BZ12" s="418"/>
      <c r="CA12" s="418"/>
      <c r="CB12" s="418"/>
      <c r="CC12" s="419"/>
      <c r="CD12" s="457" t="s">
        <v>136</v>
      </c>
      <c r="CE12" s="377"/>
      <c r="CF12" s="377"/>
      <c r="CG12" s="377"/>
      <c r="CH12" s="377"/>
      <c r="CI12" s="377"/>
      <c r="CJ12" s="377"/>
      <c r="CK12" s="377"/>
      <c r="CL12" s="377"/>
      <c r="CM12" s="377"/>
      <c r="CN12" s="377"/>
      <c r="CO12" s="377"/>
      <c r="CP12" s="377"/>
      <c r="CQ12" s="377"/>
      <c r="CR12" s="377"/>
      <c r="CS12" s="458"/>
      <c r="CT12" s="520" t="s">
        <v>137</v>
      </c>
      <c r="CU12" s="521"/>
      <c r="CV12" s="521"/>
      <c r="CW12" s="521"/>
      <c r="CX12" s="521"/>
      <c r="CY12" s="521"/>
      <c r="CZ12" s="521"/>
      <c r="DA12" s="522"/>
      <c r="DB12" s="520" t="s">
        <v>138</v>
      </c>
      <c r="DC12" s="521"/>
      <c r="DD12" s="521"/>
      <c r="DE12" s="521"/>
      <c r="DF12" s="521"/>
      <c r="DG12" s="521"/>
      <c r="DH12" s="521"/>
      <c r="DI12" s="522"/>
    </row>
    <row r="13" spans="1:119" ht="18.75" customHeight="1">
      <c r="A13" s="178"/>
      <c r="B13" s="526"/>
      <c r="C13" s="527"/>
      <c r="D13" s="527"/>
      <c r="E13" s="527"/>
      <c r="F13" s="527"/>
      <c r="G13" s="527"/>
      <c r="H13" s="527"/>
      <c r="I13" s="527"/>
      <c r="J13" s="527"/>
      <c r="K13" s="528"/>
      <c r="L13" s="187"/>
      <c r="M13" s="501" t="s">
        <v>139</v>
      </c>
      <c r="N13" s="502"/>
      <c r="O13" s="502"/>
      <c r="P13" s="502"/>
      <c r="Q13" s="503"/>
      <c r="R13" s="504">
        <v>59244</v>
      </c>
      <c r="S13" s="505"/>
      <c r="T13" s="505"/>
      <c r="U13" s="505"/>
      <c r="V13" s="506"/>
      <c r="W13" s="507" t="s">
        <v>140</v>
      </c>
      <c r="X13" s="403"/>
      <c r="Y13" s="403"/>
      <c r="Z13" s="403"/>
      <c r="AA13" s="403"/>
      <c r="AB13" s="404"/>
      <c r="AC13" s="370">
        <v>528</v>
      </c>
      <c r="AD13" s="371"/>
      <c r="AE13" s="371"/>
      <c r="AF13" s="371"/>
      <c r="AG13" s="372"/>
      <c r="AH13" s="370">
        <v>538</v>
      </c>
      <c r="AI13" s="371"/>
      <c r="AJ13" s="371"/>
      <c r="AK13" s="371"/>
      <c r="AL13" s="430"/>
      <c r="AM13" s="474" t="s">
        <v>141</v>
      </c>
      <c r="AN13" s="374"/>
      <c r="AO13" s="374"/>
      <c r="AP13" s="374"/>
      <c r="AQ13" s="374"/>
      <c r="AR13" s="374"/>
      <c r="AS13" s="374"/>
      <c r="AT13" s="375"/>
      <c r="AU13" s="475" t="s">
        <v>142</v>
      </c>
      <c r="AV13" s="476"/>
      <c r="AW13" s="476"/>
      <c r="AX13" s="476"/>
      <c r="AY13" s="431" t="s">
        <v>143</v>
      </c>
      <c r="AZ13" s="432"/>
      <c r="BA13" s="432"/>
      <c r="BB13" s="432"/>
      <c r="BC13" s="432"/>
      <c r="BD13" s="432"/>
      <c r="BE13" s="432"/>
      <c r="BF13" s="432"/>
      <c r="BG13" s="432"/>
      <c r="BH13" s="432"/>
      <c r="BI13" s="432"/>
      <c r="BJ13" s="432"/>
      <c r="BK13" s="432"/>
      <c r="BL13" s="432"/>
      <c r="BM13" s="433"/>
      <c r="BN13" s="417">
        <v>1434950</v>
      </c>
      <c r="BO13" s="418"/>
      <c r="BP13" s="418"/>
      <c r="BQ13" s="418"/>
      <c r="BR13" s="418"/>
      <c r="BS13" s="418"/>
      <c r="BT13" s="418"/>
      <c r="BU13" s="419"/>
      <c r="BV13" s="417">
        <v>834661</v>
      </c>
      <c r="BW13" s="418"/>
      <c r="BX13" s="418"/>
      <c r="BY13" s="418"/>
      <c r="BZ13" s="418"/>
      <c r="CA13" s="418"/>
      <c r="CB13" s="418"/>
      <c r="CC13" s="419"/>
      <c r="CD13" s="457" t="s">
        <v>144</v>
      </c>
      <c r="CE13" s="377"/>
      <c r="CF13" s="377"/>
      <c r="CG13" s="377"/>
      <c r="CH13" s="377"/>
      <c r="CI13" s="377"/>
      <c r="CJ13" s="377"/>
      <c r="CK13" s="377"/>
      <c r="CL13" s="377"/>
      <c r="CM13" s="377"/>
      <c r="CN13" s="377"/>
      <c r="CO13" s="377"/>
      <c r="CP13" s="377"/>
      <c r="CQ13" s="377"/>
      <c r="CR13" s="377"/>
      <c r="CS13" s="458"/>
      <c r="CT13" s="414">
        <v>4</v>
      </c>
      <c r="CU13" s="415"/>
      <c r="CV13" s="415"/>
      <c r="CW13" s="415"/>
      <c r="CX13" s="415"/>
      <c r="CY13" s="415"/>
      <c r="CZ13" s="415"/>
      <c r="DA13" s="416"/>
      <c r="DB13" s="414">
        <v>4.0999999999999996</v>
      </c>
      <c r="DC13" s="415"/>
      <c r="DD13" s="415"/>
      <c r="DE13" s="415"/>
      <c r="DF13" s="415"/>
      <c r="DG13" s="415"/>
      <c r="DH13" s="415"/>
      <c r="DI13" s="416"/>
    </row>
    <row r="14" spans="1:119" ht="18.75" customHeight="1" thickBot="1">
      <c r="A14" s="178"/>
      <c r="B14" s="526"/>
      <c r="C14" s="527"/>
      <c r="D14" s="527"/>
      <c r="E14" s="527"/>
      <c r="F14" s="527"/>
      <c r="G14" s="527"/>
      <c r="H14" s="527"/>
      <c r="I14" s="527"/>
      <c r="J14" s="527"/>
      <c r="K14" s="528"/>
      <c r="L14" s="491" t="s">
        <v>145</v>
      </c>
      <c r="M14" s="544"/>
      <c r="N14" s="544"/>
      <c r="O14" s="544"/>
      <c r="P14" s="544"/>
      <c r="Q14" s="545"/>
      <c r="R14" s="504">
        <v>61724</v>
      </c>
      <c r="S14" s="505"/>
      <c r="T14" s="505"/>
      <c r="U14" s="505"/>
      <c r="V14" s="506"/>
      <c r="W14" s="508"/>
      <c r="X14" s="406"/>
      <c r="Y14" s="406"/>
      <c r="Z14" s="406"/>
      <c r="AA14" s="406"/>
      <c r="AB14" s="407"/>
      <c r="AC14" s="497">
        <v>1.8</v>
      </c>
      <c r="AD14" s="498"/>
      <c r="AE14" s="498"/>
      <c r="AF14" s="498"/>
      <c r="AG14" s="499"/>
      <c r="AH14" s="497">
        <v>1.8</v>
      </c>
      <c r="AI14" s="498"/>
      <c r="AJ14" s="498"/>
      <c r="AK14" s="498"/>
      <c r="AL14" s="500"/>
      <c r="AM14" s="474"/>
      <c r="AN14" s="374"/>
      <c r="AO14" s="374"/>
      <c r="AP14" s="374"/>
      <c r="AQ14" s="374"/>
      <c r="AR14" s="374"/>
      <c r="AS14" s="374"/>
      <c r="AT14" s="375"/>
      <c r="AU14" s="475"/>
      <c r="AV14" s="476"/>
      <c r="AW14" s="476"/>
      <c r="AX14" s="476"/>
      <c r="AY14" s="431"/>
      <c r="AZ14" s="432"/>
      <c r="BA14" s="432"/>
      <c r="BB14" s="432"/>
      <c r="BC14" s="432"/>
      <c r="BD14" s="432"/>
      <c r="BE14" s="432"/>
      <c r="BF14" s="432"/>
      <c r="BG14" s="432"/>
      <c r="BH14" s="432"/>
      <c r="BI14" s="432"/>
      <c r="BJ14" s="432"/>
      <c r="BK14" s="432"/>
      <c r="BL14" s="432"/>
      <c r="BM14" s="433"/>
      <c r="BN14" s="417"/>
      <c r="BO14" s="418"/>
      <c r="BP14" s="418"/>
      <c r="BQ14" s="418"/>
      <c r="BR14" s="418"/>
      <c r="BS14" s="418"/>
      <c r="BT14" s="418"/>
      <c r="BU14" s="419"/>
      <c r="BV14" s="417"/>
      <c r="BW14" s="418"/>
      <c r="BX14" s="418"/>
      <c r="BY14" s="418"/>
      <c r="BZ14" s="418"/>
      <c r="CA14" s="418"/>
      <c r="CB14" s="418"/>
      <c r="CC14" s="419"/>
      <c r="CD14" s="454" t="s">
        <v>146</v>
      </c>
      <c r="CE14" s="455"/>
      <c r="CF14" s="455"/>
      <c r="CG14" s="455"/>
      <c r="CH14" s="455"/>
      <c r="CI14" s="455"/>
      <c r="CJ14" s="455"/>
      <c r="CK14" s="455"/>
      <c r="CL14" s="455"/>
      <c r="CM14" s="455"/>
      <c r="CN14" s="455"/>
      <c r="CO14" s="455"/>
      <c r="CP14" s="455"/>
      <c r="CQ14" s="455"/>
      <c r="CR14" s="455"/>
      <c r="CS14" s="456"/>
      <c r="CT14" s="514">
        <v>2</v>
      </c>
      <c r="CU14" s="515"/>
      <c r="CV14" s="515"/>
      <c r="CW14" s="515"/>
      <c r="CX14" s="515"/>
      <c r="CY14" s="515"/>
      <c r="CZ14" s="515"/>
      <c r="DA14" s="516"/>
      <c r="DB14" s="514">
        <v>18.2</v>
      </c>
      <c r="DC14" s="515"/>
      <c r="DD14" s="515"/>
      <c r="DE14" s="515"/>
      <c r="DF14" s="515"/>
      <c r="DG14" s="515"/>
      <c r="DH14" s="515"/>
      <c r="DI14" s="516"/>
    </row>
    <row r="15" spans="1:119" ht="18.75" customHeight="1">
      <c r="A15" s="178"/>
      <c r="B15" s="526"/>
      <c r="C15" s="527"/>
      <c r="D15" s="527"/>
      <c r="E15" s="527"/>
      <c r="F15" s="527"/>
      <c r="G15" s="527"/>
      <c r="H15" s="527"/>
      <c r="I15" s="527"/>
      <c r="J15" s="527"/>
      <c r="K15" s="528"/>
      <c r="L15" s="187"/>
      <c r="M15" s="501" t="s">
        <v>139</v>
      </c>
      <c r="N15" s="502"/>
      <c r="O15" s="502"/>
      <c r="P15" s="502"/>
      <c r="Q15" s="503"/>
      <c r="R15" s="504">
        <v>59978</v>
      </c>
      <c r="S15" s="505"/>
      <c r="T15" s="505"/>
      <c r="U15" s="505"/>
      <c r="V15" s="506"/>
      <c r="W15" s="507" t="s">
        <v>147</v>
      </c>
      <c r="X15" s="403"/>
      <c r="Y15" s="403"/>
      <c r="Z15" s="403"/>
      <c r="AA15" s="403"/>
      <c r="AB15" s="404"/>
      <c r="AC15" s="370">
        <v>8728</v>
      </c>
      <c r="AD15" s="371"/>
      <c r="AE15" s="371"/>
      <c r="AF15" s="371"/>
      <c r="AG15" s="372"/>
      <c r="AH15" s="370">
        <v>8917</v>
      </c>
      <c r="AI15" s="371"/>
      <c r="AJ15" s="371"/>
      <c r="AK15" s="371"/>
      <c r="AL15" s="430"/>
      <c r="AM15" s="474"/>
      <c r="AN15" s="374"/>
      <c r="AO15" s="374"/>
      <c r="AP15" s="374"/>
      <c r="AQ15" s="374"/>
      <c r="AR15" s="374"/>
      <c r="AS15" s="374"/>
      <c r="AT15" s="375"/>
      <c r="AU15" s="475"/>
      <c r="AV15" s="476"/>
      <c r="AW15" s="476"/>
      <c r="AX15" s="476"/>
      <c r="AY15" s="443" t="s">
        <v>148</v>
      </c>
      <c r="AZ15" s="444"/>
      <c r="BA15" s="444"/>
      <c r="BB15" s="444"/>
      <c r="BC15" s="444"/>
      <c r="BD15" s="444"/>
      <c r="BE15" s="444"/>
      <c r="BF15" s="444"/>
      <c r="BG15" s="444"/>
      <c r="BH15" s="444"/>
      <c r="BI15" s="444"/>
      <c r="BJ15" s="444"/>
      <c r="BK15" s="444"/>
      <c r="BL15" s="444"/>
      <c r="BM15" s="445"/>
      <c r="BN15" s="446">
        <v>7746635</v>
      </c>
      <c r="BO15" s="447"/>
      <c r="BP15" s="447"/>
      <c r="BQ15" s="447"/>
      <c r="BR15" s="447"/>
      <c r="BS15" s="447"/>
      <c r="BT15" s="447"/>
      <c r="BU15" s="448"/>
      <c r="BV15" s="446">
        <v>8008589</v>
      </c>
      <c r="BW15" s="447"/>
      <c r="BX15" s="447"/>
      <c r="BY15" s="447"/>
      <c r="BZ15" s="447"/>
      <c r="CA15" s="447"/>
      <c r="CB15" s="447"/>
      <c r="CC15" s="448"/>
      <c r="CD15" s="517" t="s">
        <v>149</v>
      </c>
      <c r="CE15" s="518"/>
      <c r="CF15" s="518"/>
      <c r="CG15" s="518"/>
      <c r="CH15" s="518"/>
      <c r="CI15" s="518"/>
      <c r="CJ15" s="518"/>
      <c r="CK15" s="518"/>
      <c r="CL15" s="518"/>
      <c r="CM15" s="518"/>
      <c r="CN15" s="518"/>
      <c r="CO15" s="518"/>
      <c r="CP15" s="518"/>
      <c r="CQ15" s="518"/>
      <c r="CR15" s="518"/>
      <c r="CS15" s="519"/>
      <c r="CT15" s="188"/>
      <c r="CU15" s="189"/>
      <c r="CV15" s="189"/>
      <c r="CW15" s="189"/>
      <c r="CX15" s="189"/>
      <c r="CY15" s="189"/>
      <c r="CZ15" s="189"/>
      <c r="DA15" s="190"/>
      <c r="DB15" s="188"/>
      <c r="DC15" s="189"/>
      <c r="DD15" s="189"/>
      <c r="DE15" s="189"/>
      <c r="DF15" s="189"/>
      <c r="DG15" s="189"/>
      <c r="DH15" s="189"/>
      <c r="DI15" s="190"/>
    </row>
    <row r="16" spans="1:119" ht="18.75" customHeight="1">
      <c r="A16" s="178"/>
      <c r="B16" s="526"/>
      <c r="C16" s="527"/>
      <c r="D16" s="527"/>
      <c r="E16" s="527"/>
      <c r="F16" s="527"/>
      <c r="G16" s="527"/>
      <c r="H16" s="527"/>
      <c r="I16" s="527"/>
      <c r="J16" s="527"/>
      <c r="K16" s="528"/>
      <c r="L16" s="491" t="s">
        <v>150</v>
      </c>
      <c r="M16" s="492"/>
      <c r="N16" s="492"/>
      <c r="O16" s="492"/>
      <c r="P16" s="492"/>
      <c r="Q16" s="493"/>
      <c r="R16" s="494" t="s">
        <v>151</v>
      </c>
      <c r="S16" s="495"/>
      <c r="T16" s="495"/>
      <c r="U16" s="495"/>
      <c r="V16" s="496"/>
      <c r="W16" s="508"/>
      <c r="X16" s="406"/>
      <c r="Y16" s="406"/>
      <c r="Z16" s="406"/>
      <c r="AA16" s="406"/>
      <c r="AB16" s="407"/>
      <c r="AC16" s="497">
        <v>29.8</v>
      </c>
      <c r="AD16" s="498"/>
      <c r="AE16" s="498"/>
      <c r="AF16" s="498"/>
      <c r="AG16" s="499"/>
      <c r="AH16" s="497">
        <v>30.3</v>
      </c>
      <c r="AI16" s="498"/>
      <c r="AJ16" s="498"/>
      <c r="AK16" s="498"/>
      <c r="AL16" s="500"/>
      <c r="AM16" s="474"/>
      <c r="AN16" s="374"/>
      <c r="AO16" s="374"/>
      <c r="AP16" s="374"/>
      <c r="AQ16" s="374"/>
      <c r="AR16" s="374"/>
      <c r="AS16" s="374"/>
      <c r="AT16" s="375"/>
      <c r="AU16" s="475"/>
      <c r="AV16" s="476"/>
      <c r="AW16" s="476"/>
      <c r="AX16" s="476"/>
      <c r="AY16" s="431" t="s">
        <v>152</v>
      </c>
      <c r="AZ16" s="432"/>
      <c r="BA16" s="432"/>
      <c r="BB16" s="432"/>
      <c r="BC16" s="432"/>
      <c r="BD16" s="432"/>
      <c r="BE16" s="432"/>
      <c r="BF16" s="432"/>
      <c r="BG16" s="432"/>
      <c r="BH16" s="432"/>
      <c r="BI16" s="432"/>
      <c r="BJ16" s="432"/>
      <c r="BK16" s="432"/>
      <c r="BL16" s="432"/>
      <c r="BM16" s="433"/>
      <c r="BN16" s="417">
        <v>10835608</v>
      </c>
      <c r="BO16" s="418"/>
      <c r="BP16" s="418"/>
      <c r="BQ16" s="418"/>
      <c r="BR16" s="418"/>
      <c r="BS16" s="418"/>
      <c r="BT16" s="418"/>
      <c r="BU16" s="419"/>
      <c r="BV16" s="417">
        <v>10415562</v>
      </c>
      <c r="BW16" s="418"/>
      <c r="BX16" s="418"/>
      <c r="BY16" s="418"/>
      <c r="BZ16" s="418"/>
      <c r="CA16" s="418"/>
      <c r="CB16" s="418"/>
      <c r="CC16" s="419"/>
      <c r="CD16" s="191"/>
      <c r="CE16" s="449"/>
      <c r="CF16" s="449"/>
      <c r="CG16" s="449"/>
      <c r="CH16" s="449"/>
      <c r="CI16" s="449"/>
      <c r="CJ16" s="449"/>
      <c r="CK16" s="449"/>
      <c r="CL16" s="449"/>
      <c r="CM16" s="449"/>
      <c r="CN16" s="449"/>
      <c r="CO16" s="449"/>
      <c r="CP16" s="449"/>
      <c r="CQ16" s="449"/>
      <c r="CR16" s="449"/>
      <c r="CS16" s="450"/>
      <c r="CT16" s="414"/>
      <c r="CU16" s="415"/>
      <c r="CV16" s="415"/>
      <c r="CW16" s="415"/>
      <c r="CX16" s="415"/>
      <c r="CY16" s="415"/>
      <c r="CZ16" s="415"/>
      <c r="DA16" s="416"/>
      <c r="DB16" s="414"/>
      <c r="DC16" s="415"/>
      <c r="DD16" s="415"/>
      <c r="DE16" s="415"/>
      <c r="DF16" s="415"/>
      <c r="DG16" s="415"/>
      <c r="DH16" s="415"/>
      <c r="DI16" s="416"/>
    </row>
    <row r="17" spans="1:113" ht="18.75" customHeight="1" thickBot="1">
      <c r="A17" s="178"/>
      <c r="B17" s="529"/>
      <c r="C17" s="530"/>
      <c r="D17" s="530"/>
      <c r="E17" s="530"/>
      <c r="F17" s="530"/>
      <c r="G17" s="530"/>
      <c r="H17" s="530"/>
      <c r="I17" s="530"/>
      <c r="J17" s="530"/>
      <c r="K17" s="531"/>
      <c r="L17" s="192"/>
      <c r="M17" s="510" t="s">
        <v>153</v>
      </c>
      <c r="N17" s="511"/>
      <c r="O17" s="511"/>
      <c r="P17" s="511"/>
      <c r="Q17" s="512"/>
      <c r="R17" s="494" t="s">
        <v>151</v>
      </c>
      <c r="S17" s="495"/>
      <c r="T17" s="495"/>
      <c r="U17" s="495"/>
      <c r="V17" s="496"/>
      <c r="W17" s="507" t="s">
        <v>154</v>
      </c>
      <c r="X17" s="403"/>
      <c r="Y17" s="403"/>
      <c r="Z17" s="403"/>
      <c r="AA17" s="403"/>
      <c r="AB17" s="404"/>
      <c r="AC17" s="370">
        <v>20009</v>
      </c>
      <c r="AD17" s="371"/>
      <c r="AE17" s="371"/>
      <c r="AF17" s="371"/>
      <c r="AG17" s="372"/>
      <c r="AH17" s="370">
        <v>20012</v>
      </c>
      <c r="AI17" s="371"/>
      <c r="AJ17" s="371"/>
      <c r="AK17" s="371"/>
      <c r="AL17" s="430"/>
      <c r="AM17" s="474"/>
      <c r="AN17" s="374"/>
      <c r="AO17" s="374"/>
      <c r="AP17" s="374"/>
      <c r="AQ17" s="374"/>
      <c r="AR17" s="374"/>
      <c r="AS17" s="374"/>
      <c r="AT17" s="375"/>
      <c r="AU17" s="475"/>
      <c r="AV17" s="476"/>
      <c r="AW17" s="476"/>
      <c r="AX17" s="476"/>
      <c r="AY17" s="431" t="s">
        <v>155</v>
      </c>
      <c r="AZ17" s="432"/>
      <c r="BA17" s="432"/>
      <c r="BB17" s="432"/>
      <c r="BC17" s="432"/>
      <c r="BD17" s="432"/>
      <c r="BE17" s="432"/>
      <c r="BF17" s="432"/>
      <c r="BG17" s="432"/>
      <c r="BH17" s="432"/>
      <c r="BI17" s="432"/>
      <c r="BJ17" s="432"/>
      <c r="BK17" s="432"/>
      <c r="BL17" s="432"/>
      <c r="BM17" s="433"/>
      <c r="BN17" s="417">
        <v>9807402</v>
      </c>
      <c r="BO17" s="418"/>
      <c r="BP17" s="418"/>
      <c r="BQ17" s="418"/>
      <c r="BR17" s="418"/>
      <c r="BS17" s="418"/>
      <c r="BT17" s="418"/>
      <c r="BU17" s="419"/>
      <c r="BV17" s="417">
        <v>10163136</v>
      </c>
      <c r="BW17" s="418"/>
      <c r="BX17" s="418"/>
      <c r="BY17" s="418"/>
      <c r="BZ17" s="418"/>
      <c r="CA17" s="418"/>
      <c r="CB17" s="418"/>
      <c r="CC17" s="419"/>
      <c r="CD17" s="191"/>
      <c r="CE17" s="449"/>
      <c r="CF17" s="449"/>
      <c r="CG17" s="449"/>
      <c r="CH17" s="449"/>
      <c r="CI17" s="449"/>
      <c r="CJ17" s="449"/>
      <c r="CK17" s="449"/>
      <c r="CL17" s="449"/>
      <c r="CM17" s="449"/>
      <c r="CN17" s="449"/>
      <c r="CO17" s="449"/>
      <c r="CP17" s="449"/>
      <c r="CQ17" s="449"/>
      <c r="CR17" s="449"/>
      <c r="CS17" s="450"/>
      <c r="CT17" s="414"/>
      <c r="CU17" s="415"/>
      <c r="CV17" s="415"/>
      <c r="CW17" s="415"/>
      <c r="CX17" s="415"/>
      <c r="CY17" s="415"/>
      <c r="CZ17" s="415"/>
      <c r="DA17" s="416"/>
      <c r="DB17" s="414"/>
      <c r="DC17" s="415"/>
      <c r="DD17" s="415"/>
      <c r="DE17" s="415"/>
      <c r="DF17" s="415"/>
      <c r="DG17" s="415"/>
      <c r="DH17" s="415"/>
      <c r="DI17" s="416"/>
    </row>
    <row r="18" spans="1:113" ht="18.75" customHeight="1" thickBot="1">
      <c r="A18" s="178"/>
      <c r="B18" s="467" t="s">
        <v>156</v>
      </c>
      <c r="C18" s="468"/>
      <c r="D18" s="468"/>
      <c r="E18" s="469"/>
      <c r="F18" s="469"/>
      <c r="G18" s="469"/>
      <c r="H18" s="469"/>
      <c r="I18" s="469"/>
      <c r="J18" s="469"/>
      <c r="K18" s="469"/>
      <c r="L18" s="470">
        <v>25.09</v>
      </c>
      <c r="M18" s="470"/>
      <c r="N18" s="470"/>
      <c r="O18" s="470"/>
      <c r="P18" s="470"/>
      <c r="Q18" s="470"/>
      <c r="R18" s="471"/>
      <c r="S18" s="471"/>
      <c r="T18" s="471"/>
      <c r="U18" s="471"/>
      <c r="V18" s="472"/>
      <c r="W18" s="488"/>
      <c r="X18" s="489"/>
      <c r="Y18" s="489"/>
      <c r="Z18" s="489"/>
      <c r="AA18" s="489"/>
      <c r="AB18" s="513"/>
      <c r="AC18" s="387">
        <v>68.400000000000006</v>
      </c>
      <c r="AD18" s="388"/>
      <c r="AE18" s="388"/>
      <c r="AF18" s="388"/>
      <c r="AG18" s="473"/>
      <c r="AH18" s="387">
        <v>67.900000000000006</v>
      </c>
      <c r="AI18" s="388"/>
      <c r="AJ18" s="388"/>
      <c r="AK18" s="388"/>
      <c r="AL18" s="389"/>
      <c r="AM18" s="474"/>
      <c r="AN18" s="374"/>
      <c r="AO18" s="374"/>
      <c r="AP18" s="374"/>
      <c r="AQ18" s="374"/>
      <c r="AR18" s="374"/>
      <c r="AS18" s="374"/>
      <c r="AT18" s="375"/>
      <c r="AU18" s="475"/>
      <c r="AV18" s="476"/>
      <c r="AW18" s="476"/>
      <c r="AX18" s="476"/>
      <c r="AY18" s="431" t="s">
        <v>157</v>
      </c>
      <c r="AZ18" s="432"/>
      <c r="BA18" s="432"/>
      <c r="BB18" s="432"/>
      <c r="BC18" s="432"/>
      <c r="BD18" s="432"/>
      <c r="BE18" s="432"/>
      <c r="BF18" s="432"/>
      <c r="BG18" s="432"/>
      <c r="BH18" s="432"/>
      <c r="BI18" s="432"/>
      <c r="BJ18" s="432"/>
      <c r="BK18" s="432"/>
      <c r="BL18" s="432"/>
      <c r="BM18" s="433"/>
      <c r="BN18" s="417">
        <v>12626455</v>
      </c>
      <c r="BO18" s="418"/>
      <c r="BP18" s="418"/>
      <c r="BQ18" s="418"/>
      <c r="BR18" s="418"/>
      <c r="BS18" s="418"/>
      <c r="BT18" s="418"/>
      <c r="BU18" s="419"/>
      <c r="BV18" s="417">
        <v>11912521</v>
      </c>
      <c r="BW18" s="418"/>
      <c r="BX18" s="418"/>
      <c r="BY18" s="418"/>
      <c r="BZ18" s="418"/>
      <c r="CA18" s="418"/>
      <c r="CB18" s="418"/>
      <c r="CC18" s="419"/>
      <c r="CD18" s="191"/>
      <c r="CE18" s="449"/>
      <c r="CF18" s="449"/>
      <c r="CG18" s="449"/>
      <c r="CH18" s="449"/>
      <c r="CI18" s="449"/>
      <c r="CJ18" s="449"/>
      <c r="CK18" s="449"/>
      <c r="CL18" s="449"/>
      <c r="CM18" s="449"/>
      <c r="CN18" s="449"/>
      <c r="CO18" s="449"/>
      <c r="CP18" s="449"/>
      <c r="CQ18" s="449"/>
      <c r="CR18" s="449"/>
      <c r="CS18" s="450"/>
      <c r="CT18" s="414"/>
      <c r="CU18" s="415"/>
      <c r="CV18" s="415"/>
      <c r="CW18" s="415"/>
      <c r="CX18" s="415"/>
      <c r="CY18" s="415"/>
      <c r="CZ18" s="415"/>
      <c r="DA18" s="416"/>
      <c r="DB18" s="414"/>
      <c r="DC18" s="415"/>
      <c r="DD18" s="415"/>
      <c r="DE18" s="415"/>
      <c r="DF18" s="415"/>
      <c r="DG18" s="415"/>
      <c r="DH18" s="415"/>
      <c r="DI18" s="416"/>
    </row>
    <row r="19" spans="1:113" ht="18.75" customHeight="1" thickBot="1">
      <c r="A19" s="178"/>
      <c r="B19" s="467" t="s">
        <v>158</v>
      </c>
      <c r="C19" s="468"/>
      <c r="D19" s="468"/>
      <c r="E19" s="469"/>
      <c r="F19" s="469"/>
      <c r="G19" s="469"/>
      <c r="H19" s="469"/>
      <c r="I19" s="469"/>
      <c r="J19" s="469"/>
      <c r="K19" s="469"/>
      <c r="L19" s="477">
        <v>2429</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509"/>
      <c r="AM19" s="474"/>
      <c r="AN19" s="374"/>
      <c r="AO19" s="374"/>
      <c r="AP19" s="374"/>
      <c r="AQ19" s="374"/>
      <c r="AR19" s="374"/>
      <c r="AS19" s="374"/>
      <c r="AT19" s="375"/>
      <c r="AU19" s="475"/>
      <c r="AV19" s="476"/>
      <c r="AW19" s="476"/>
      <c r="AX19" s="476"/>
      <c r="AY19" s="431" t="s">
        <v>159</v>
      </c>
      <c r="AZ19" s="432"/>
      <c r="BA19" s="432"/>
      <c r="BB19" s="432"/>
      <c r="BC19" s="432"/>
      <c r="BD19" s="432"/>
      <c r="BE19" s="432"/>
      <c r="BF19" s="432"/>
      <c r="BG19" s="432"/>
      <c r="BH19" s="432"/>
      <c r="BI19" s="432"/>
      <c r="BJ19" s="432"/>
      <c r="BK19" s="432"/>
      <c r="BL19" s="432"/>
      <c r="BM19" s="433"/>
      <c r="BN19" s="417">
        <v>17054531</v>
      </c>
      <c r="BO19" s="418"/>
      <c r="BP19" s="418"/>
      <c r="BQ19" s="418"/>
      <c r="BR19" s="418"/>
      <c r="BS19" s="418"/>
      <c r="BT19" s="418"/>
      <c r="BU19" s="419"/>
      <c r="BV19" s="417">
        <v>16077482</v>
      </c>
      <c r="BW19" s="418"/>
      <c r="BX19" s="418"/>
      <c r="BY19" s="418"/>
      <c r="BZ19" s="418"/>
      <c r="CA19" s="418"/>
      <c r="CB19" s="418"/>
      <c r="CC19" s="419"/>
      <c r="CD19" s="191"/>
      <c r="CE19" s="449"/>
      <c r="CF19" s="449"/>
      <c r="CG19" s="449"/>
      <c r="CH19" s="449"/>
      <c r="CI19" s="449"/>
      <c r="CJ19" s="449"/>
      <c r="CK19" s="449"/>
      <c r="CL19" s="449"/>
      <c r="CM19" s="449"/>
      <c r="CN19" s="449"/>
      <c r="CO19" s="449"/>
      <c r="CP19" s="449"/>
      <c r="CQ19" s="449"/>
      <c r="CR19" s="449"/>
      <c r="CS19" s="450"/>
      <c r="CT19" s="414"/>
      <c r="CU19" s="415"/>
      <c r="CV19" s="415"/>
      <c r="CW19" s="415"/>
      <c r="CX19" s="415"/>
      <c r="CY19" s="415"/>
      <c r="CZ19" s="415"/>
      <c r="DA19" s="416"/>
      <c r="DB19" s="414"/>
      <c r="DC19" s="415"/>
      <c r="DD19" s="415"/>
      <c r="DE19" s="415"/>
      <c r="DF19" s="415"/>
      <c r="DG19" s="415"/>
      <c r="DH19" s="415"/>
      <c r="DI19" s="416"/>
    </row>
    <row r="20" spans="1:113" ht="18.75" customHeight="1" thickBot="1">
      <c r="A20" s="178"/>
      <c r="B20" s="467" t="s">
        <v>160</v>
      </c>
      <c r="C20" s="468"/>
      <c r="D20" s="468"/>
      <c r="E20" s="469"/>
      <c r="F20" s="469"/>
      <c r="G20" s="469"/>
      <c r="H20" s="469"/>
      <c r="I20" s="469"/>
      <c r="J20" s="469"/>
      <c r="K20" s="469"/>
      <c r="L20" s="477">
        <v>24258</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9"/>
      <c r="AO20" s="379"/>
      <c r="AP20" s="379"/>
      <c r="AQ20" s="379"/>
      <c r="AR20" s="379"/>
      <c r="AS20" s="379"/>
      <c r="AT20" s="380"/>
      <c r="AU20" s="483"/>
      <c r="AV20" s="484"/>
      <c r="AW20" s="484"/>
      <c r="AX20" s="485"/>
      <c r="AY20" s="431"/>
      <c r="AZ20" s="432"/>
      <c r="BA20" s="432"/>
      <c r="BB20" s="432"/>
      <c r="BC20" s="432"/>
      <c r="BD20" s="432"/>
      <c r="BE20" s="432"/>
      <c r="BF20" s="432"/>
      <c r="BG20" s="432"/>
      <c r="BH20" s="432"/>
      <c r="BI20" s="432"/>
      <c r="BJ20" s="432"/>
      <c r="BK20" s="432"/>
      <c r="BL20" s="432"/>
      <c r="BM20" s="433"/>
      <c r="BN20" s="417"/>
      <c r="BO20" s="418"/>
      <c r="BP20" s="418"/>
      <c r="BQ20" s="418"/>
      <c r="BR20" s="418"/>
      <c r="BS20" s="418"/>
      <c r="BT20" s="418"/>
      <c r="BU20" s="419"/>
      <c r="BV20" s="417"/>
      <c r="BW20" s="418"/>
      <c r="BX20" s="418"/>
      <c r="BY20" s="418"/>
      <c r="BZ20" s="418"/>
      <c r="CA20" s="418"/>
      <c r="CB20" s="418"/>
      <c r="CC20" s="419"/>
      <c r="CD20" s="191"/>
      <c r="CE20" s="449"/>
      <c r="CF20" s="449"/>
      <c r="CG20" s="449"/>
      <c r="CH20" s="449"/>
      <c r="CI20" s="449"/>
      <c r="CJ20" s="449"/>
      <c r="CK20" s="449"/>
      <c r="CL20" s="449"/>
      <c r="CM20" s="449"/>
      <c r="CN20" s="449"/>
      <c r="CO20" s="449"/>
      <c r="CP20" s="449"/>
      <c r="CQ20" s="449"/>
      <c r="CR20" s="449"/>
      <c r="CS20" s="450"/>
      <c r="CT20" s="414"/>
      <c r="CU20" s="415"/>
      <c r="CV20" s="415"/>
      <c r="CW20" s="415"/>
      <c r="CX20" s="415"/>
      <c r="CY20" s="415"/>
      <c r="CZ20" s="415"/>
      <c r="DA20" s="416"/>
      <c r="DB20" s="414"/>
      <c r="DC20" s="415"/>
      <c r="DD20" s="415"/>
      <c r="DE20" s="415"/>
      <c r="DF20" s="415"/>
      <c r="DG20" s="415"/>
      <c r="DH20" s="415"/>
      <c r="DI20" s="416"/>
    </row>
    <row r="21" spans="1:113" ht="18.75" customHeight="1" thickBot="1">
      <c r="A21" s="178"/>
      <c r="B21" s="464" t="s">
        <v>161</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90"/>
      <c r="AZ21" s="391"/>
      <c r="BA21" s="391"/>
      <c r="BB21" s="391"/>
      <c r="BC21" s="391"/>
      <c r="BD21" s="391"/>
      <c r="BE21" s="391"/>
      <c r="BF21" s="391"/>
      <c r="BG21" s="391"/>
      <c r="BH21" s="391"/>
      <c r="BI21" s="391"/>
      <c r="BJ21" s="391"/>
      <c r="BK21" s="391"/>
      <c r="BL21" s="391"/>
      <c r="BM21" s="392"/>
      <c r="BN21" s="451"/>
      <c r="BO21" s="452"/>
      <c r="BP21" s="452"/>
      <c r="BQ21" s="452"/>
      <c r="BR21" s="452"/>
      <c r="BS21" s="452"/>
      <c r="BT21" s="452"/>
      <c r="BU21" s="453"/>
      <c r="BV21" s="451"/>
      <c r="BW21" s="452"/>
      <c r="BX21" s="452"/>
      <c r="BY21" s="452"/>
      <c r="BZ21" s="452"/>
      <c r="CA21" s="452"/>
      <c r="CB21" s="452"/>
      <c r="CC21" s="453"/>
      <c r="CD21" s="191"/>
      <c r="CE21" s="449"/>
      <c r="CF21" s="449"/>
      <c r="CG21" s="449"/>
      <c r="CH21" s="449"/>
      <c r="CI21" s="449"/>
      <c r="CJ21" s="449"/>
      <c r="CK21" s="449"/>
      <c r="CL21" s="449"/>
      <c r="CM21" s="449"/>
      <c r="CN21" s="449"/>
      <c r="CO21" s="449"/>
      <c r="CP21" s="449"/>
      <c r="CQ21" s="449"/>
      <c r="CR21" s="449"/>
      <c r="CS21" s="450"/>
      <c r="CT21" s="414"/>
      <c r="CU21" s="415"/>
      <c r="CV21" s="415"/>
      <c r="CW21" s="415"/>
      <c r="CX21" s="415"/>
      <c r="CY21" s="415"/>
      <c r="CZ21" s="415"/>
      <c r="DA21" s="416"/>
      <c r="DB21" s="414"/>
      <c r="DC21" s="415"/>
      <c r="DD21" s="415"/>
      <c r="DE21" s="415"/>
      <c r="DF21" s="415"/>
      <c r="DG21" s="415"/>
      <c r="DH21" s="415"/>
      <c r="DI21" s="416"/>
    </row>
    <row r="22" spans="1:113" ht="18.75" customHeight="1">
      <c r="A22" s="178"/>
      <c r="B22" s="393" t="s">
        <v>162</v>
      </c>
      <c r="C22" s="394"/>
      <c r="D22" s="395"/>
      <c r="E22" s="402" t="s">
        <v>1</v>
      </c>
      <c r="F22" s="403"/>
      <c r="G22" s="403"/>
      <c r="H22" s="403"/>
      <c r="I22" s="403"/>
      <c r="J22" s="403"/>
      <c r="K22" s="404"/>
      <c r="L22" s="402" t="s">
        <v>163</v>
      </c>
      <c r="M22" s="403"/>
      <c r="N22" s="403"/>
      <c r="O22" s="403"/>
      <c r="P22" s="404"/>
      <c r="Q22" s="408" t="s">
        <v>164</v>
      </c>
      <c r="R22" s="409"/>
      <c r="S22" s="409"/>
      <c r="T22" s="409"/>
      <c r="U22" s="409"/>
      <c r="V22" s="410"/>
      <c r="W22" s="459" t="s">
        <v>165</v>
      </c>
      <c r="X22" s="394"/>
      <c r="Y22" s="395"/>
      <c r="Z22" s="402" t="s">
        <v>1</v>
      </c>
      <c r="AA22" s="403"/>
      <c r="AB22" s="403"/>
      <c r="AC22" s="403"/>
      <c r="AD22" s="403"/>
      <c r="AE22" s="403"/>
      <c r="AF22" s="403"/>
      <c r="AG22" s="404"/>
      <c r="AH22" s="420" t="s">
        <v>166</v>
      </c>
      <c r="AI22" s="403"/>
      <c r="AJ22" s="403"/>
      <c r="AK22" s="403"/>
      <c r="AL22" s="404"/>
      <c r="AM22" s="420" t="s">
        <v>167</v>
      </c>
      <c r="AN22" s="421"/>
      <c r="AO22" s="421"/>
      <c r="AP22" s="421"/>
      <c r="AQ22" s="421"/>
      <c r="AR22" s="422"/>
      <c r="AS22" s="408" t="s">
        <v>164</v>
      </c>
      <c r="AT22" s="409"/>
      <c r="AU22" s="409"/>
      <c r="AV22" s="409"/>
      <c r="AW22" s="409"/>
      <c r="AX22" s="426"/>
      <c r="AY22" s="443" t="s">
        <v>168</v>
      </c>
      <c r="AZ22" s="444"/>
      <c r="BA22" s="444"/>
      <c r="BB22" s="444"/>
      <c r="BC22" s="444"/>
      <c r="BD22" s="444"/>
      <c r="BE22" s="444"/>
      <c r="BF22" s="444"/>
      <c r="BG22" s="444"/>
      <c r="BH22" s="444"/>
      <c r="BI22" s="444"/>
      <c r="BJ22" s="444"/>
      <c r="BK22" s="444"/>
      <c r="BL22" s="444"/>
      <c r="BM22" s="445"/>
      <c r="BN22" s="446">
        <v>17328398</v>
      </c>
      <c r="BO22" s="447"/>
      <c r="BP22" s="447"/>
      <c r="BQ22" s="447"/>
      <c r="BR22" s="447"/>
      <c r="BS22" s="447"/>
      <c r="BT22" s="447"/>
      <c r="BU22" s="448"/>
      <c r="BV22" s="446">
        <v>16920404</v>
      </c>
      <c r="BW22" s="447"/>
      <c r="BX22" s="447"/>
      <c r="BY22" s="447"/>
      <c r="BZ22" s="447"/>
      <c r="CA22" s="447"/>
      <c r="CB22" s="447"/>
      <c r="CC22" s="448"/>
      <c r="CD22" s="191"/>
      <c r="CE22" s="449"/>
      <c r="CF22" s="449"/>
      <c r="CG22" s="449"/>
      <c r="CH22" s="449"/>
      <c r="CI22" s="449"/>
      <c r="CJ22" s="449"/>
      <c r="CK22" s="449"/>
      <c r="CL22" s="449"/>
      <c r="CM22" s="449"/>
      <c r="CN22" s="449"/>
      <c r="CO22" s="449"/>
      <c r="CP22" s="449"/>
      <c r="CQ22" s="449"/>
      <c r="CR22" s="449"/>
      <c r="CS22" s="450"/>
      <c r="CT22" s="414"/>
      <c r="CU22" s="415"/>
      <c r="CV22" s="415"/>
      <c r="CW22" s="415"/>
      <c r="CX22" s="415"/>
      <c r="CY22" s="415"/>
      <c r="CZ22" s="415"/>
      <c r="DA22" s="416"/>
      <c r="DB22" s="414"/>
      <c r="DC22" s="415"/>
      <c r="DD22" s="415"/>
      <c r="DE22" s="415"/>
      <c r="DF22" s="415"/>
      <c r="DG22" s="415"/>
      <c r="DH22" s="415"/>
      <c r="DI22" s="416"/>
    </row>
    <row r="23" spans="1:113" ht="18.75" customHeight="1">
      <c r="A23" s="178"/>
      <c r="B23" s="396"/>
      <c r="C23" s="397"/>
      <c r="D23" s="398"/>
      <c r="E23" s="405"/>
      <c r="F23" s="406"/>
      <c r="G23" s="406"/>
      <c r="H23" s="406"/>
      <c r="I23" s="406"/>
      <c r="J23" s="406"/>
      <c r="K23" s="407"/>
      <c r="L23" s="405"/>
      <c r="M23" s="406"/>
      <c r="N23" s="406"/>
      <c r="O23" s="406"/>
      <c r="P23" s="407"/>
      <c r="Q23" s="411"/>
      <c r="R23" s="412"/>
      <c r="S23" s="412"/>
      <c r="T23" s="412"/>
      <c r="U23" s="412"/>
      <c r="V23" s="413"/>
      <c r="W23" s="460"/>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31" t="s">
        <v>169</v>
      </c>
      <c r="AZ23" s="432"/>
      <c r="BA23" s="432"/>
      <c r="BB23" s="432"/>
      <c r="BC23" s="432"/>
      <c r="BD23" s="432"/>
      <c r="BE23" s="432"/>
      <c r="BF23" s="432"/>
      <c r="BG23" s="432"/>
      <c r="BH23" s="432"/>
      <c r="BI23" s="432"/>
      <c r="BJ23" s="432"/>
      <c r="BK23" s="432"/>
      <c r="BL23" s="432"/>
      <c r="BM23" s="433"/>
      <c r="BN23" s="417">
        <v>13520845</v>
      </c>
      <c r="BO23" s="418"/>
      <c r="BP23" s="418"/>
      <c r="BQ23" s="418"/>
      <c r="BR23" s="418"/>
      <c r="BS23" s="418"/>
      <c r="BT23" s="418"/>
      <c r="BU23" s="419"/>
      <c r="BV23" s="417">
        <v>12865927</v>
      </c>
      <c r="BW23" s="418"/>
      <c r="BX23" s="418"/>
      <c r="BY23" s="418"/>
      <c r="BZ23" s="418"/>
      <c r="CA23" s="418"/>
      <c r="CB23" s="418"/>
      <c r="CC23" s="419"/>
      <c r="CD23" s="191"/>
      <c r="CE23" s="449"/>
      <c r="CF23" s="449"/>
      <c r="CG23" s="449"/>
      <c r="CH23" s="449"/>
      <c r="CI23" s="449"/>
      <c r="CJ23" s="449"/>
      <c r="CK23" s="449"/>
      <c r="CL23" s="449"/>
      <c r="CM23" s="449"/>
      <c r="CN23" s="449"/>
      <c r="CO23" s="449"/>
      <c r="CP23" s="449"/>
      <c r="CQ23" s="449"/>
      <c r="CR23" s="449"/>
      <c r="CS23" s="450"/>
      <c r="CT23" s="414"/>
      <c r="CU23" s="415"/>
      <c r="CV23" s="415"/>
      <c r="CW23" s="415"/>
      <c r="CX23" s="415"/>
      <c r="CY23" s="415"/>
      <c r="CZ23" s="415"/>
      <c r="DA23" s="416"/>
      <c r="DB23" s="414"/>
      <c r="DC23" s="415"/>
      <c r="DD23" s="415"/>
      <c r="DE23" s="415"/>
      <c r="DF23" s="415"/>
      <c r="DG23" s="415"/>
      <c r="DH23" s="415"/>
      <c r="DI23" s="416"/>
    </row>
    <row r="24" spans="1:113" ht="18.75" customHeight="1" thickBot="1">
      <c r="A24" s="178"/>
      <c r="B24" s="396"/>
      <c r="C24" s="397"/>
      <c r="D24" s="398"/>
      <c r="E24" s="373" t="s">
        <v>170</v>
      </c>
      <c r="F24" s="374"/>
      <c r="G24" s="374"/>
      <c r="H24" s="374"/>
      <c r="I24" s="374"/>
      <c r="J24" s="374"/>
      <c r="K24" s="375"/>
      <c r="L24" s="370">
        <v>1</v>
      </c>
      <c r="M24" s="371"/>
      <c r="N24" s="371"/>
      <c r="O24" s="371"/>
      <c r="P24" s="372"/>
      <c r="Q24" s="370">
        <v>9060</v>
      </c>
      <c r="R24" s="371"/>
      <c r="S24" s="371"/>
      <c r="T24" s="371"/>
      <c r="U24" s="371"/>
      <c r="V24" s="372"/>
      <c r="W24" s="460"/>
      <c r="X24" s="397"/>
      <c r="Y24" s="398"/>
      <c r="Z24" s="373" t="s">
        <v>171</v>
      </c>
      <c r="AA24" s="374"/>
      <c r="AB24" s="374"/>
      <c r="AC24" s="374"/>
      <c r="AD24" s="374"/>
      <c r="AE24" s="374"/>
      <c r="AF24" s="374"/>
      <c r="AG24" s="375"/>
      <c r="AH24" s="370">
        <v>406</v>
      </c>
      <c r="AI24" s="371"/>
      <c r="AJ24" s="371"/>
      <c r="AK24" s="371"/>
      <c r="AL24" s="372"/>
      <c r="AM24" s="370">
        <v>1235864</v>
      </c>
      <c r="AN24" s="371"/>
      <c r="AO24" s="371"/>
      <c r="AP24" s="371"/>
      <c r="AQ24" s="371"/>
      <c r="AR24" s="372"/>
      <c r="AS24" s="370">
        <v>3044</v>
      </c>
      <c r="AT24" s="371"/>
      <c r="AU24" s="371"/>
      <c r="AV24" s="371"/>
      <c r="AW24" s="371"/>
      <c r="AX24" s="430"/>
      <c r="AY24" s="390" t="s">
        <v>172</v>
      </c>
      <c r="AZ24" s="391"/>
      <c r="BA24" s="391"/>
      <c r="BB24" s="391"/>
      <c r="BC24" s="391"/>
      <c r="BD24" s="391"/>
      <c r="BE24" s="391"/>
      <c r="BF24" s="391"/>
      <c r="BG24" s="391"/>
      <c r="BH24" s="391"/>
      <c r="BI24" s="391"/>
      <c r="BJ24" s="391"/>
      <c r="BK24" s="391"/>
      <c r="BL24" s="391"/>
      <c r="BM24" s="392"/>
      <c r="BN24" s="417">
        <v>5662426</v>
      </c>
      <c r="BO24" s="418"/>
      <c r="BP24" s="418"/>
      <c r="BQ24" s="418"/>
      <c r="BR24" s="418"/>
      <c r="BS24" s="418"/>
      <c r="BT24" s="418"/>
      <c r="BU24" s="419"/>
      <c r="BV24" s="417">
        <v>5583340</v>
      </c>
      <c r="BW24" s="418"/>
      <c r="BX24" s="418"/>
      <c r="BY24" s="418"/>
      <c r="BZ24" s="418"/>
      <c r="CA24" s="418"/>
      <c r="CB24" s="418"/>
      <c r="CC24" s="419"/>
      <c r="CD24" s="191"/>
      <c r="CE24" s="449"/>
      <c r="CF24" s="449"/>
      <c r="CG24" s="449"/>
      <c r="CH24" s="449"/>
      <c r="CI24" s="449"/>
      <c r="CJ24" s="449"/>
      <c r="CK24" s="449"/>
      <c r="CL24" s="449"/>
      <c r="CM24" s="449"/>
      <c r="CN24" s="449"/>
      <c r="CO24" s="449"/>
      <c r="CP24" s="449"/>
      <c r="CQ24" s="449"/>
      <c r="CR24" s="449"/>
      <c r="CS24" s="450"/>
      <c r="CT24" s="414"/>
      <c r="CU24" s="415"/>
      <c r="CV24" s="415"/>
      <c r="CW24" s="415"/>
      <c r="CX24" s="415"/>
      <c r="CY24" s="415"/>
      <c r="CZ24" s="415"/>
      <c r="DA24" s="416"/>
      <c r="DB24" s="414"/>
      <c r="DC24" s="415"/>
      <c r="DD24" s="415"/>
      <c r="DE24" s="415"/>
      <c r="DF24" s="415"/>
      <c r="DG24" s="415"/>
      <c r="DH24" s="415"/>
      <c r="DI24" s="416"/>
    </row>
    <row r="25" spans="1:113" ht="18.75" customHeight="1">
      <c r="A25" s="178"/>
      <c r="B25" s="396"/>
      <c r="C25" s="397"/>
      <c r="D25" s="398"/>
      <c r="E25" s="373" t="s">
        <v>173</v>
      </c>
      <c r="F25" s="374"/>
      <c r="G25" s="374"/>
      <c r="H25" s="374"/>
      <c r="I25" s="374"/>
      <c r="J25" s="374"/>
      <c r="K25" s="375"/>
      <c r="L25" s="370">
        <v>1</v>
      </c>
      <c r="M25" s="371"/>
      <c r="N25" s="371"/>
      <c r="O25" s="371"/>
      <c r="P25" s="372"/>
      <c r="Q25" s="370">
        <v>7610</v>
      </c>
      <c r="R25" s="371"/>
      <c r="S25" s="371"/>
      <c r="T25" s="371"/>
      <c r="U25" s="371"/>
      <c r="V25" s="372"/>
      <c r="W25" s="460"/>
      <c r="X25" s="397"/>
      <c r="Y25" s="398"/>
      <c r="Z25" s="373" t="s">
        <v>174</v>
      </c>
      <c r="AA25" s="374"/>
      <c r="AB25" s="374"/>
      <c r="AC25" s="374"/>
      <c r="AD25" s="374"/>
      <c r="AE25" s="374"/>
      <c r="AF25" s="374"/>
      <c r="AG25" s="375"/>
      <c r="AH25" s="370">
        <v>77</v>
      </c>
      <c r="AI25" s="371"/>
      <c r="AJ25" s="371"/>
      <c r="AK25" s="371"/>
      <c r="AL25" s="372"/>
      <c r="AM25" s="370">
        <v>229306</v>
      </c>
      <c r="AN25" s="371"/>
      <c r="AO25" s="371"/>
      <c r="AP25" s="371"/>
      <c r="AQ25" s="371"/>
      <c r="AR25" s="372"/>
      <c r="AS25" s="370">
        <v>2978</v>
      </c>
      <c r="AT25" s="371"/>
      <c r="AU25" s="371"/>
      <c r="AV25" s="371"/>
      <c r="AW25" s="371"/>
      <c r="AX25" s="430"/>
      <c r="AY25" s="443" t="s">
        <v>175</v>
      </c>
      <c r="AZ25" s="444"/>
      <c r="BA25" s="444"/>
      <c r="BB25" s="444"/>
      <c r="BC25" s="444"/>
      <c r="BD25" s="444"/>
      <c r="BE25" s="444"/>
      <c r="BF25" s="444"/>
      <c r="BG25" s="444"/>
      <c r="BH25" s="444"/>
      <c r="BI25" s="444"/>
      <c r="BJ25" s="444"/>
      <c r="BK25" s="444"/>
      <c r="BL25" s="444"/>
      <c r="BM25" s="445"/>
      <c r="BN25" s="446">
        <v>1592903</v>
      </c>
      <c r="BO25" s="447"/>
      <c r="BP25" s="447"/>
      <c r="BQ25" s="447"/>
      <c r="BR25" s="447"/>
      <c r="BS25" s="447"/>
      <c r="BT25" s="447"/>
      <c r="BU25" s="448"/>
      <c r="BV25" s="446">
        <v>2013664</v>
      </c>
      <c r="BW25" s="447"/>
      <c r="BX25" s="447"/>
      <c r="BY25" s="447"/>
      <c r="BZ25" s="447"/>
      <c r="CA25" s="447"/>
      <c r="CB25" s="447"/>
      <c r="CC25" s="448"/>
      <c r="CD25" s="191"/>
      <c r="CE25" s="449"/>
      <c r="CF25" s="449"/>
      <c r="CG25" s="449"/>
      <c r="CH25" s="449"/>
      <c r="CI25" s="449"/>
      <c r="CJ25" s="449"/>
      <c r="CK25" s="449"/>
      <c r="CL25" s="449"/>
      <c r="CM25" s="449"/>
      <c r="CN25" s="449"/>
      <c r="CO25" s="449"/>
      <c r="CP25" s="449"/>
      <c r="CQ25" s="449"/>
      <c r="CR25" s="449"/>
      <c r="CS25" s="450"/>
      <c r="CT25" s="414"/>
      <c r="CU25" s="415"/>
      <c r="CV25" s="415"/>
      <c r="CW25" s="415"/>
      <c r="CX25" s="415"/>
      <c r="CY25" s="415"/>
      <c r="CZ25" s="415"/>
      <c r="DA25" s="416"/>
      <c r="DB25" s="414"/>
      <c r="DC25" s="415"/>
      <c r="DD25" s="415"/>
      <c r="DE25" s="415"/>
      <c r="DF25" s="415"/>
      <c r="DG25" s="415"/>
      <c r="DH25" s="415"/>
      <c r="DI25" s="416"/>
    </row>
    <row r="26" spans="1:113" ht="18.75" customHeight="1">
      <c r="A26" s="178"/>
      <c r="B26" s="396"/>
      <c r="C26" s="397"/>
      <c r="D26" s="398"/>
      <c r="E26" s="373" t="s">
        <v>176</v>
      </c>
      <c r="F26" s="374"/>
      <c r="G26" s="374"/>
      <c r="H26" s="374"/>
      <c r="I26" s="374"/>
      <c r="J26" s="374"/>
      <c r="K26" s="375"/>
      <c r="L26" s="370">
        <v>1</v>
      </c>
      <c r="M26" s="371"/>
      <c r="N26" s="371"/>
      <c r="O26" s="371"/>
      <c r="P26" s="372"/>
      <c r="Q26" s="370">
        <v>6800</v>
      </c>
      <c r="R26" s="371"/>
      <c r="S26" s="371"/>
      <c r="T26" s="371"/>
      <c r="U26" s="371"/>
      <c r="V26" s="372"/>
      <c r="W26" s="460"/>
      <c r="X26" s="397"/>
      <c r="Y26" s="398"/>
      <c r="Z26" s="373" t="s">
        <v>177</v>
      </c>
      <c r="AA26" s="428"/>
      <c r="AB26" s="428"/>
      <c r="AC26" s="428"/>
      <c r="AD26" s="428"/>
      <c r="AE26" s="428"/>
      <c r="AF26" s="428"/>
      <c r="AG26" s="429"/>
      <c r="AH26" s="370" t="s">
        <v>129</v>
      </c>
      <c r="AI26" s="371"/>
      <c r="AJ26" s="371"/>
      <c r="AK26" s="371"/>
      <c r="AL26" s="372"/>
      <c r="AM26" s="370" t="s">
        <v>129</v>
      </c>
      <c r="AN26" s="371"/>
      <c r="AO26" s="371"/>
      <c r="AP26" s="371"/>
      <c r="AQ26" s="371"/>
      <c r="AR26" s="372"/>
      <c r="AS26" s="370" t="s">
        <v>129</v>
      </c>
      <c r="AT26" s="371"/>
      <c r="AU26" s="371"/>
      <c r="AV26" s="371"/>
      <c r="AW26" s="371"/>
      <c r="AX26" s="430"/>
      <c r="AY26" s="457" t="s">
        <v>178</v>
      </c>
      <c r="AZ26" s="377"/>
      <c r="BA26" s="377"/>
      <c r="BB26" s="377"/>
      <c r="BC26" s="377"/>
      <c r="BD26" s="377"/>
      <c r="BE26" s="377"/>
      <c r="BF26" s="377"/>
      <c r="BG26" s="377"/>
      <c r="BH26" s="377"/>
      <c r="BI26" s="377"/>
      <c r="BJ26" s="377"/>
      <c r="BK26" s="377"/>
      <c r="BL26" s="377"/>
      <c r="BM26" s="458"/>
      <c r="BN26" s="417" t="s">
        <v>138</v>
      </c>
      <c r="BO26" s="418"/>
      <c r="BP26" s="418"/>
      <c r="BQ26" s="418"/>
      <c r="BR26" s="418"/>
      <c r="BS26" s="418"/>
      <c r="BT26" s="418"/>
      <c r="BU26" s="419"/>
      <c r="BV26" s="417" t="s">
        <v>129</v>
      </c>
      <c r="BW26" s="418"/>
      <c r="BX26" s="418"/>
      <c r="BY26" s="418"/>
      <c r="BZ26" s="418"/>
      <c r="CA26" s="418"/>
      <c r="CB26" s="418"/>
      <c r="CC26" s="419"/>
      <c r="CD26" s="191"/>
      <c r="CE26" s="449"/>
      <c r="CF26" s="449"/>
      <c r="CG26" s="449"/>
      <c r="CH26" s="449"/>
      <c r="CI26" s="449"/>
      <c r="CJ26" s="449"/>
      <c r="CK26" s="449"/>
      <c r="CL26" s="449"/>
      <c r="CM26" s="449"/>
      <c r="CN26" s="449"/>
      <c r="CO26" s="449"/>
      <c r="CP26" s="449"/>
      <c r="CQ26" s="449"/>
      <c r="CR26" s="449"/>
      <c r="CS26" s="450"/>
      <c r="CT26" s="414"/>
      <c r="CU26" s="415"/>
      <c r="CV26" s="415"/>
      <c r="CW26" s="415"/>
      <c r="CX26" s="415"/>
      <c r="CY26" s="415"/>
      <c r="CZ26" s="415"/>
      <c r="DA26" s="416"/>
      <c r="DB26" s="414"/>
      <c r="DC26" s="415"/>
      <c r="DD26" s="415"/>
      <c r="DE26" s="415"/>
      <c r="DF26" s="415"/>
      <c r="DG26" s="415"/>
      <c r="DH26" s="415"/>
      <c r="DI26" s="416"/>
    </row>
    <row r="27" spans="1:113" ht="18.75" customHeight="1" thickBot="1">
      <c r="A27" s="178"/>
      <c r="B27" s="396"/>
      <c r="C27" s="397"/>
      <c r="D27" s="398"/>
      <c r="E27" s="373" t="s">
        <v>179</v>
      </c>
      <c r="F27" s="374"/>
      <c r="G27" s="374"/>
      <c r="H27" s="374"/>
      <c r="I27" s="374"/>
      <c r="J27" s="374"/>
      <c r="K27" s="375"/>
      <c r="L27" s="370">
        <v>1</v>
      </c>
      <c r="M27" s="371"/>
      <c r="N27" s="371"/>
      <c r="O27" s="371"/>
      <c r="P27" s="372"/>
      <c r="Q27" s="370">
        <v>4810</v>
      </c>
      <c r="R27" s="371"/>
      <c r="S27" s="371"/>
      <c r="T27" s="371"/>
      <c r="U27" s="371"/>
      <c r="V27" s="372"/>
      <c r="W27" s="460"/>
      <c r="X27" s="397"/>
      <c r="Y27" s="398"/>
      <c r="Z27" s="373" t="s">
        <v>180</v>
      </c>
      <c r="AA27" s="374"/>
      <c r="AB27" s="374"/>
      <c r="AC27" s="374"/>
      <c r="AD27" s="374"/>
      <c r="AE27" s="374"/>
      <c r="AF27" s="374"/>
      <c r="AG27" s="375"/>
      <c r="AH27" s="370">
        <v>16</v>
      </c>
      <c r="AI27" s="371"/>
      <c r="AJ27" s="371"/>
      <c r="AK27" s="371"/>
      <c r="AL27" s="372"/>
      <c r="AM27" s="370">
        <v>55328</v>
      </c>
      <c r="AN27" s="371"/>
      <c r="AO27" s="371"/>
      <c r="AP27" s="371"/>
      <c r="AQ27" s="371"/>
      <c r="AR27" s="372"/>
      <c r="AS27" s="370">
        <v>3458</v>
      </c>
      <c r="AT27" s="371"/>
      <c r="AU27" s="371"/>
      <c r="AV27" s="371"/>
      <c r="AW27" s="371"/>
      <c r="AX27" s="430"/>
      <c r="AY27" s="454" t="s">
        <v>181</v>
      </c>
      <c r="AZ27" s="455"/>
      <c r="BA27" s="455"/>
      <c r="BB27" s="455"/>
      <c r="BC27" s="455"/>
      <c r="BD27" s="455"/>
      <c r="BE27" s="455"/>
      <c r="BF27" s="455"/>
      <c r="BG27" s="455"/>
      <c r="BH27" s="455"/>
      <c r="BI27" s="455"/>
      <c r="BJ27" s="455"/>
      <c r="BK27" s="455"/>
      <c r="BL27" s="455"/>
      <c r="BM27" s="456"/>
      <c r="BN27" s="451" t="s">
        <v>129</v>
      </c>
      <c r="BO27" s="452"/>
      <c r="BP27" s="452"/>
      <c r="BQ27" s="452"/>
      <c r="BR27" s="452"/>
      <c r="BS27" s="452"/>
      <c r="BT27" s="452"/>
      <c r="BU27" s="453"/>
      <c r="BV27" s="451" t="s">
        <v>129</v>
      </c>
      <c r="BW27" s="452"/>
      <c r="BX27" s="452"/>
      <c r="BY27" s="452"/>
      <c r="BZ27" s="452"/>
      <c r="CA27" s="452"/>
      <c r="CB27" s="452"/>
      <c r="CC27" s="453"/>
      <c r="CD27" s="193"/>
      <c r="CE27" s="449"/>
      <c r="CF27" s="449"/>
      <c r="CG27" s="449"/>
      <c r="CH27" s="449"/>
      <c r="CI27" s="449"/>
      <c r="CJ27" s="449"/>
      <c r="CK27" s="449"/>
      <c r="CL27" s="449"/>
      <c r="CM27" s="449"/>
      <c r="CN27" s="449"/>
      <c r="CO27" s="449"/>
      <c r="CP27" s="449"/>
      <c r="CQ27" s="449"/>
      <c r="CR27" s="449"/>
      <c r="CS27" s="450"/>
      <c r="CT27" s="414"/>
      <c r="CU27" s="415"/>
      <c r="CV27" s="415"/>
      <c r="CW27" s="415"/>
      <c r="CX27" s="415"/>
      <c r="CY27" s="415"/>
      <c r="CZ27" s="415"/>
      <c r="DA27" s="416"/>
      <c r="DB27" s="414"/>
      <c r="DC27" s="415"/>
      <c r="DD27" s="415"/>
      <c r="DE27" s="415"/>
      <c r="DF27" s="415"/>
      <c r="DG27" s="415"/>
      <c r="DH27" s="415"/>
      <c r="DI27" s="416"/>
    </row>
    <row r="28" spans="1:113" ht="18.75" customHeight="1">
      <c r="A28" s="178"/>
      <c r="B28" s="396"/>
      <c r="C28" s="397"/>
      <c r="D28" s="398"/>
      <c r="E28" s="373" t="s">
        <v>182</v>
      </c>
      <c r="F28" s="374"/>
      <c r="G28" s="374"/>
      <c r="H28" s="374"/>
      <c r="I28" s="374"/>
      <c r="J28" s="374"/>
      <c r="K28" s="375"/>
      <c r="L28" s="370">
        <v>1</v>
      </c>
      <c r="M28" s="371"/>
      <c r="N28" s="371"/>
      <c r="O28" s="371"/>
      <c r="P28" s="372"/>
      <c r="Q28" s="370">
        <v>4410</v>
      </c>
      <c r="R28" s="371"/>
      <c r="S28" s="371"/>
      <c r="T28" s="371"/>
      <c r="U28" s="371"/>
      <c r="V28" s="372"/>
      <c r="W28" s="460"/>
      <c r="X28" s="397"/>
      <c r="Y28" s="398"/>
      <c r="Z28" s="373" t="s">
        <v>183</v>
      </c>
      <c r="AA28" s="374"/>
      <c r="AB28" s="374"/>
      <c r="AC28" s="374"/>
      <c r="AD28" s="374"/>
      <c r="AE28" s="374"/>
      <c r="AF28" s="374"/>
      <c r="AG28" s="375"/>
      <c r="AH28" s="370" t="s">
        <v>129</v>
      </c>
      <c r="AI28" s="371"/>
      <c r="AJ28" s="371"/>
      <c r="AK28" s="371"/>
      <c r="AL28" s="372"/>
      <c r="AM28" s="370" t="s">
        <v>129</v>
      </c>
      <c r="AN28" s="371"/>
      <c r="AO28" s="371"/>
      <c r="AP28" s="371"/>
      <c r="AQ28" s="371"/>
      <c r="AR28" s="372"/>
      <c r="AS28" s="370" t="s">
        <v>129</v>
      </c>
      <c r="AT28" s="371"/>
      <c r="AU28" s="371"/>
      <c r="AV28" s="371"/>
      <c r="AW28" s="371"/>
      <c r="AX28" s="430"/>
      <c r="AY28" s="434" t="s">
        <v>184</v>
      </c>
      <c r="AZ28" s="435"/>
      <c r="BA28" s="435"/>
      <c r="BB28" s="436"/>
      <c r="BC28" s="443" t="s">
        <v>47</v>
      </c>
      <c r="BD28" s="444"/>
      <c r="BE28" s="444"/>
      <c r="BF28" s="444"/>
      <c r="BG28" s="444"/>
      <c r="BH28" s="444"/>
      <c r="BI28" s="444"/>
      <c r="BJ28" s="444"/>
      <c r="BK28" s="444"/>
      <c r="BL28" s="444"/>
      <c r="BM28" s="445"/>
      <c r="BN28" s="446">
        <v>3963810</v>
      </c>
      <c r="BO28" s="447"/>
      <c r="BP28" s="447"/>
      <c r="BQ28" s="447"/>
      <c r="BR28" s="447"/>
      <c r="BS28" s="447"/>
      <c r="BT28" s="447"/>
      <c r="BU28" s="448"/>
      <c r="BV28" s="446">
        <v>2440628</v>
      </c>
      <c r="BW28" s="447"/>
      <c r="BX28" s="447"/>
      <c r="BY28" s="447"/>
      <c r="BZ28" s="447"/>
      <c r="CA28" s="447"/>
      <c r="CB28" s="447"/>
      <c r="CC28" s="448"/>
      <c r="CD28" s="191"/>
      <c r="CE28" s="449"/>
      <c r="CF28" s="449"/>
      <c r="CG28" s="449"/>
      <c r="CH28" s="449"/>
      <c r="CI28" s="449"/>
      <c r="CJ28" s="449"/>
      <c r="CK28" s="449"/>
      <c r="CL28" s="449"/>
      <c r="CM28" s="449"/>
      <c r="CN28" s="449"/>
      <c r="CO28" s="449"/>
      <c r="CP28" s="449"/>
      <c r="CQ28" s="449"/>
      <c r="CR28" s="449"/>
      <c r="CS28" s="450"/>
      <c r="CT28" s="414"/>
      <c r="CU28" s="415"/>
      <c r="CV28" s="415"/>
      <c r="CW28" s="415"/>
      <c r="CX28" s="415"/>
      <c r="CY28" s="415"/>
      <c r="CZ28" s="415"/>
      <c r="DA28" s="416"/>
      <c r="DB28" s="414"/>
      <c r="DC28" s="415"/>
      <c r="DD28" s="415"/>
      <c r="DE28" s="415"/>
      <c r="DF28" s="415"/>
      <c r="DG28" s="415"/>
      <c r="DH28" s="415"/>
      <c r="DI28" s="416"/>
    </row>
    <row r="29" spans="1:113" ht="18.75" customHeight="1">
      <c r="A29" s="178"/>
      <c r="B29" s="396"/>
      <c r="C29" s="397"/>
      <c r="D29" s="398"/>
      <c r="E29" s="373" t="s">
        <v>185</v>
      </c>
      <c r="F29" s="374"/>
      <c r="G29" s="374"/>
      <c r="H29" s="374"/>
      <c r="I29" s="374"/>
      <c r="J29" s="374"/>
      <c r="K29" s="375"/>
      <c r="L29" s="370">
        <v>16</v>
      </c>
      <c r="M29" s="371"/>
      <c r="N29" s="371"/>
      <c r="O29" s="371"/>
      <c r="P29" s="372"/>
      <c r="Q29" s="370">
        <v>4170</v>
      </c>
      <c r="R29" s="371"/>
      <c r="S29" s="371"/>
      <c r="T29" s="371"/>
      <c r="U29" s="371"/>
      <c r="V29" s="372"/>
      <c r="W29" s="461"/>
      <c r="X29" s="462"/>
      <c r="Y29" s="463"/>
      <c r="Z29" s="373" t="s">
        <v>186</v>
      </c>
      <c r="AA29" s="374"/>
      <c r="AB29" s="374"/>
      <c r="AC29" s="374"/>
      <c r="AD29" s="374"/>
      <c r="AE29" s="374"/>
      <c r="AF29" s="374"/>
      <c r="AG29" s="375"/>
      <c r="AH29" s="370">
        <v>422</v>
      </c>
      <c r="AI29" s="371"/>
      <c r="AJ29" s="371"/>
      <c r="AK29" s="371"/>
      <c r="AL29" s="372"/>
      <c r="AM29" s="370">
        <v>1291192</v>
      </c>
      <c r="AN29" s="371"/>
      <c r="AO29" s="371"/>
      <c r="AP29" s="371"/>
      <c r="AQ29" s="371"/>
      <c r="AR29" s="372"/>
      <c r="AS29" s="370">
        <v>3060</v>
      </c>
      <c r="AT29" s="371"/>
      <c r="AU29" s="371"/>
      <c r="AV29" s="371"/>
      <c r="AW29" s="371"/>
      <c r="AX29" s="430"/>
      <c r="AY29" s="437"/>
      <c r="AZ29" s="438"/>
      <c r="BA29" s="438"/>
      <c r="BB29" s="439"/>
      <c r="BC29" s="431" t="s">
        <v>187</v>
      </c>
      <c r="BD29" s="432"/>
      <c r="BE29" s="432"/>
      <c r="BF29" s="432"/>
      <c r="BG29" s="432"/>
      <c r="BH29" s="432"/>
      <c r="BI29" s="432"/>
      <c r="BJ29" s="432"/>
      <c r="BK29" s="432"/>
      <c r="BL29" s="432"/>
      <c r="BM29" s="433"/>
      <c r="BN29" s="417">
        <v>332182</v>
      </c>
      <c r="BO29" s="418"/>
      <c r="BP29" s="418"/>
      <c r="BQ29" s="418"/>
      <c r="BR29" s="418"/>
      <c r="BS29" s="418"/>
      <c r="BT29" s="418"/>
      <c r="BU29" s="419"/>
      <c r="BV29" s="417">
        <v>11115</v>
      </c>
      <c r="BW29" s="418"/>
      <c r="BX29" s="418"/>
      <c r="BY29" s="418"/>
      <c r="BZ29" s="418"/>
      <c r="CA29" s="418"/>
      <c r="CB29" s="418"/>
      <c r="CC29" s="419"/>
      <c r="CD29" s="193"/>
      <c r="CE29" s="449"/>
      <c r="CF29" s="449"/>
      <c r="CG29" s="449"/>
      <c r="CH29" s="449"/>
      <c r="CI29" s="449"/>
      <c r="CJ29" s="449"/>
      <c r="CK29" s="449"/>
      <c r="CL29" s="449"/>
      <c r="CM29" s="449"/>
      <c r="CN29" s="449"/>
      <c r="CO29" s="449"/>
      <c r="CP29" s="449"/>
      <c r="CQ29" s="449"/>
      <c r="CR29" s="449"/>
      <c r="CS29" s="450"/>
      <c r="CT29" s="414"/>
      <c r="CU29" s="415"/>
      <c r="CV29" s="415"/>
      <c r="CW29" s="415"/>
      <c r="CX29" s="415"/>
      <c r="CY29" s="415"/>
      <c r="CZ29" s="415"/>
      <c r="DA29" s="416"/>
      <c r="DB29" s="414"/>
      <c r="DC29" s="415"/>
      <c r="DD29" s="415"/>
      <c r="DE29" s="415"/>
      <c r="DF29" s="415"/>
      <c r="DG29" s="415"/>
      <c r="DH29" s="415"/>
      <c r="DI29" s="416"/>
    </row>
    <row r="30" spans="1:113" ht="18.75" customHeight="1" thickBot="1">
      <c r="A30" s="178"/>
      <c r="B30" s="399"/>
      <c r="C30" s="400"/>
      <c r="D30" s="401"/>
      <c r="E30" s="378"/>
      <c r="F30" s="379"/>
      <c r="G30" s="379"/>
      <c r="H30" s="379"/>
      <c r="I30" s="379"/>
      <c r="J30" s="379"/>
      <c r="K30" s="380"/>
      <c r="L30" s="381"/>
      <c r="M30" s="382"/>
      <c r="N30" s="382"/>
      <c r="O30" s="382"/>
      <c r="P30" s="383"/>
      <c r="Q30" s="381"/>
      <c r="R30" s="382"/>
      <c r="S30" s="382"/>
      <c r="T30" s="382"/>
      <c r="U30" s="382"/>
      <c r="V30" s="383"/>
      <c r="W30" s="384" t="s">
        <v>188</v>
      </c>
      <c r="X30" s="385"/>
      <c r="Y30" s="385"/>
      <c r="Z30" s="385"/>
      <c r="AA30" s="385"/>
      <c r="AB30" s="385"/>
      <c r="AC30" s="385"/>
      <c r="AD30" s="385"/>
      <c r="AE30" s="385"/>
      <c r="AF30" s="385"/>
      <c r="AG30" s="386"/>
      <c r="AH30" s="387">
        <v>97</v>
      </c>
      <c r="AI30" s="388"/>
      <c r="AJ30" s="388"/>
      <c r="AK30" s="388"/>
      <c r="AL30" s="388"/>
      <c r="AM30" s="388"/>
      <c r="AN30" s="388"/>
      <c r="AO30" s="388"/>
      <c r="AP30" s="388"/>
      <c r="AQ30" s="388"/>
      <c r="AR30" s="388"/>
      <c r="AS30" s="388"/>
      <c r="AT30" s="388"/>
      <c r="AU30" s="388"/>
      <c r="AV30" s="388"/>
      <c r="AW30" s="388"/>
      <c r="AX30" s="389"/>
      <c r="AY30" s="440"/>
      <c r="AZ30" s="441"/>
      <c r="BA30" s="441"/>
      <c r="BB30" s="442"/>
      <c r="BC30" s="390" t="s">
        <v>49</v>
      </c>
      <c r="BD30" s="391"/>
      <c r="BE30" s="391"/>
      <c r="BF30" s="391"/>
      <c r="BG30" s="391"/>
      <c r="BH30" s="391"/>
      <c r="BI30" s="391"/>
      <c r="BJ30" s="391"/>
      <c r="BK30" s="391"/>
      <c r="BL30" s="391"/>
      <c r="BM30" s="392"/>
      <c r="BN30" s="451">
        <v>712878</v>
      </c>
      <c r="BO30" s="452"/>
      <c r="BP30" s="452"/>
      <c r="BQ30" s="452"/>
      <c r="BR30" s="452"/>
      <c r="BS30" s="452"/>
      <c r="BT30" s="452"/>
      <c r="BU30" s="453"/>
      <c r="BV30" s="451">
        <v>532333</v>
      </c>
      <c r="BW30" s="452"/>
      <c r="BX30" s="452"/>
      <c r="BY30" s="452"/>
      <c r="BZ30" s="452"/>
      <c r="CA30" s="452"/>
      <c r="CB30" s="452"/>
      <c r="CC30" s="45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76" t="s">
        <v>189</v>
      </c>
      <c r="D32" s="376"/>
      <c r="E32" s="376"/>
      <c r="F32" s="376"/>
      <c r="G32" s="376"/>
      <c r="H32" s="376"/>
      <c r="I32" s="376"/>
      <c r="J32" s="376"/>
      <c r="K32" s="376"/>
      <c r="L32" s="376"/>
      <c r="M32" s="376"/>
      <c r="N32" s="376"/>
      <c r="O32" s="376"/>
      <c r="P32" s="376"/>
      <c r="Q32" s="376"/>
      <c r="R32" s="376"/>
      <c r="S32" s="376"/>
      <c r="U32" s="377" t="s">
        <v>190</v>
      </c>
      <c r="V32" s="377"/>
      <c r="W32" s="377"/>
      <c r="X32" s="377"/>
      <c r="Y32" s="377"/>
      <c r="Z32" s="377"/>
      <c r="AA32" s="377"/>
      <c r="AB32" s="377"/>
      <c r="AC32" s="377"/>
      <c r="AD32" s="377"/>
      <c r="AE32" s="377"/>
      <c r="AF32" s="377"/>
      <c r="AG32" s="377"/>
      <c r="AH32" s="377"/>
      <c r="AI32" s="377"/>
      <c r="AJ32" s="377"/>
      <c r="AK32" s="377"/>
      <c r="AM32" s="377" t="s">
        <v>191</v>
      </c>
      <c r="AN32" s="377"/>
      <c r="AO32" s="377"/>
      <c r="AP32" s="377"/>
      <c r="AQ32" s="377"/>
      <c r="AR32" s="377"/>
      <c r="AS32" s="377"/>
      <c r="AT32" s="377"/>
      <c r="AU32" s="377"/>
      <c r="AV32" s="377"/>
      <c r="AW32" s="377"/>
      <c r="AX32" s="377"/>
      <c r="AY32" s="377"/>
      <c r="AZ32" s="377"/>
      <c r="BA32" s="377"/>
      <c r="BB32" s="377"/>
      <c r="BC32" s="377"/>
      <c r="BE32" s="377" t="s">
        <v>192</v>
      </c>
      <c r="BF32" s="377"/>
      <c r="BG32" s="377"/>
      <c r="BH32" s="377"/>
      <c r="BI32" s="377"/>
      <c r="BJ32" s="377"/>
      <c r="BK32" s="377"/>
      <c r="BL32" s="377"/>
      <c r="BM32" s="377"/>
      <c r="BN32" s="377"/>
      <c r="BO32" s="377"/>
      <c r="BP32" s="377"/>
      <c r="BQ32" s="377"/>
      <c r="BR32" s="377"/>
      <c r="BS32" s="377"/>
      <c r="BT32" s="377"/>
      <c r="BU32" s="377"/>
      <c r="BW32" s="377" t="s">
        <v>193</v>
      </c>
      <c r="BX32" s="377"/>
      <c r="BY32" s="377"/>
      <c r="BZ32" s="377"/>
      <c r="CA32" s="377"/>
      <c r="CB32" s="377"/>
      <c r="CC32" s="377"/>
      <c r="CD32" s="377"/>
      <c r="CE32" s="377"/>
      <c r="CF32" s="377"/>
      <c r="CG32" s="377"/>
      <c r="CH32" s="377"/>
      <c r="CI32" s="377"/>
      <c r="CJ32" s="377"/>
      <c r="CK32" s="377"/>
      <c r="CL32" s="377"/>
      <c r="CM32" s="377"/>
      <c r="CO32" s="377" t="s">
        <v>194</v>
      </c>
      <c r="CP32" s="377"/>
      <c r="CQ32" s="377"/>
      <c r="CR32" s="377"/>
      <c r="CS32" s="377"/>
      <c r="CT32" s="377"/>
      <c r="CU32" s="377"/>
      <c r="CV32" s="377"/>
      <c r="CW32" s="377"/>
      <c r="CX32" s="377"/>
      <c r="CY32" s="377"/>
      <c r="CZ32" s="377"/>
      <c r="DA32" s="377"/>
      <c r="DB32" s="377"/>
      <c r="DC32" s="377"/>
      <c r="DD32" s="377"/>
      <c r="DE32" s="377"/>
      <c r="DI32" s="201"/>
    </row>
    <row r="33" spans="1:113" ht="13.5" customHeight="1">
      <c r="A33" s="178"/>
      <c r="B33" s="202"/>
      <c r="C33" s="369" t="s">
        <v>195</v>
      </c>
      <c r="D33" s="369"/>
      <c r="E33" s="368" t="s">
        <v>196</v>
      </c>
      <c r="F33" s="368"/>
      <c r="G33" s="368"/>
      <c r="H33" s="368"/>
      <c r="I33" s="368"/>
      <c r="J33" s="368"/>
      <c r="K33" s="368"/>
      <c r="L33" s="368"/>
      <c r="M33" s="368"/>
      <c r="N33" s="368"/>
      <c r="O33" s="368"/>
      <c r="P33" s="368"/>
      <c r="Q33" s="368"/>
      <c r="R33" s="368"/>
      <c r="S33" s="368"/>
      <c r="T33" s="203"/>
      <c r="U33" s="369" t="s">
        <v>195</v>
      </c>
      <c r="V33" s="369"/>
      <c r="W33" s="368" t="s">
        <v>196</v>
      </c>
      <c r="X33" s="368"/>
      <c r="Y33" s="368"/>
      <c r="Z33" s="368"/>
      <c r="AA33" s="368"/>
      <c r="AB33" s="368"/>
      <c r="AC33" s="368"/>
      <c r="AD33" s="368"/>
      <c r="AE33" s="368"/>
      <c r="AF33" s="368"/>
      <c r="AG33" s="368"/>
      <c r="AH33" s="368"/>
      <c r="AI33" s="368"/>
      <c r="AJ33" s="368"/>
      <c r="AK33" s="368"/>
      <c r="AL33" s="203"/>
      <c r="AM33" s="369" t="s">
        <v>197</v>
      </c>
      <c r="AN33" s="369"/>
      <c r="AO33" s="368" t="s">
        <v>196</v>
      </c>
      <c r="AP33" s="368"/>
      <c r="AQ33" s="368"/>
      <c r="AR33" s="368"/>
      <c r="AS33" s="368"/>
      <c r="AT33" s="368"/>
      <c r="AU33" s="368"/>
      <c r="AV33" s="368"/>
      <c r="AW33" s="368"/>
      <c r="AX33" s="368"/>
      <c r="AY33" s="368"/>
      <c r="AZ33" s="368"/>
      <c r="BA33" s="368"/>
      <c r="BB33" s="368"/>
      <c r="BC33" s="368"/>
      <c r="BD33" s="204"/>
      <c r="BE33" s="368" t="s">
        <v>198</v>
      </c>
      <c r="BF33" s="368"/>
      <c r="BG33" s="368" t="s">
        <v>199</v>
      </c>
      <c r="BH33" s="368"/>
      <c r="BI33" s="368"/>
      <c r="BJ33" s="368"/>
      <c r="BK33" s="368"/>
      <c r="BL33" s="368"/>
      <c r="BM33" s="368"/>
      <c r="BN33" s="368"/>
      <c r="BO33" s="368"/>
      <c r="BP33" s="368"/>
      <c r="BQ33" s="368"/>
      <c r="BR33" s="368"/>
      <c r="BS33" s="368"/>
      <c r="BT33" s="368"/>
      <c r="BU33" s="368"/>
      <c r="BV33" s="204"/>
      <c r="BW33" s="369" t="s">
        <v>198</v>
      </c>
      <c r="BX33" s="369"/>
      <c r="BY33" s="368" t="s">
        <v>200</v>
      </c>
      <c r="BZ33" s="368"/>
      <c r="CA33" s="368"/>
      <c r="CB33" s="368"/>
      <c r="CC33" s="368"/>
      <c r="CD33" s="368"/>
      <c r="CE33" s="368"/>
      <c r="CF33" s="368"/>
      <c r="CG33" s="368"/>
      <c r="CH33" s="368"/>
      <c r="CI33" s="368"/>
      <c r="CJ33" s="368"/>
      <c r="CK33" s="368"/>
      <c r="CL33" s="368"/>
      <c r="CM33" s="368"/>
      <c r="CN33" s="203"/>
      <c r="CO33" s="369" t="s">
        <v>197</v>
      </c>
      <c r="CP33" s="369"/>
      <c r="CQ33" s="368" t="s">
        <v>201</v>
      </c>
      <c r="CR33" s="368"/>
      <c r="CS33" s="368"/>
      <c r="CT33" s="368"/>
      <c r="CU33" s="368"/>
      <c r="CV33" s="368"/>
      <c r="CW33" s="368"/>
      <c r="CX33" s="368"/>
      <c r="CY33" s="368"/>
      <c r="CZ33" s="368"/>
      <c r="DA33" s="368"/>
      <c r="DB33" s="368"/>
      <c r="DC33" s="368"/>
      <c r="DD33" s="368"/>
      <c r="DE33" s="368"/>
      <c r="DF33" s="203"/>
      <c r="DG33" s="367" t="s">
        <v>202</v>
      </c>
      <c r="DH33" s="367"/>
      <c r="DI33" s="205"/>
    </row>
    <row r="34" spans="1:113" ht="32.25" customHeight="1">
      <c r="A34" s="178"/>
      <c r="B34" s="202"/>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8"/>
      <c r="U34" s="365">
        <f>IF(W34="","",MAX(C34:D43)+1)</f>
        <v>4</v>
      </c>
      <c r="V34" s="365"/>
      <c r="W34" s="366" t="str">
        <f>IF('各会計、関係団体の財政状況及び健全化判断比率'!B28="","",'各会計、関係団体の財政状況及び健全化判断比率'!B28)</f>
        <v>国民健康保険特別会計</v>
      </c>
      <c r="X34" s="366"/>
      <c r="Y34" s="366"/>
      <c r="Z34" s="366"/>
      <c r="AA34" s="366"/>
      <c r="AB34" s="366"/>
      <c r="AC34" s="366"/>
      <c r="AD34" s="366"/>
      <c r="AE34" s="366"/>
      <c r="AF34" s="366"/>
      <c r="AG34" s="366"/>
      <c r="AH34" s="366"/>
      <c r="AI34" s="366"/>
      <c r="AJ34" s="366"/>
      <c r="AK34" s="366"/>
      <c r="AL34" s="178"/>
      <c r="AM34" s="365">
        <f>IF(AO34="","",MAX(C34:D43,U34:V43)+1)</f>
        <v>7</v>
      </c>
      <c r="AN34" s="365"/>
      <c r="AO34" s="366" t="str">
        <f>IF('各会計、関係団体の財政状況及び健全化判断比率'!B31="","",'各会計、関係団体の財政状況及び健全化判断比率'!B31)</f>
        <v>津島市民病院事業会計</v>
      </c>
      <c r="AP34" s="366"/>
      <c r="AQ34" s="366"/>
      <c r="AR34" s="366"/>
      <c r="AS34" s="366"/>
      <c r="AT34" s="366"/>
      <c r="AU34" s="366"/>
      <c r="AV34" s="366"/>
      <c r="AW34" s="366"/>
      <c r="AX34" s="366"/>
      <c r="AY34" s="366"/>
      <c r="AZ34" s="366"/>
      <c r="BA34" s="366"/>
      <c r="BB34" s="366"/>
      <c r="BC34" s="366"/>
      <c r="BD34" s="178"/>
      <c r="BE34" s="365" t="str">
        <f>IF(BG34="","",MAX(C34:D43,U34:V43,AM34:AN43)+1)</f>
        <v/>
      </c>
      <c r="BF34" s="365"/>
      <c r="BG34" s="366"/>
      <c r="BH34" s="366"/>
      <c r="BI34" s="366"/>
      <c r="BJ34" s="366"/>
      <c r="BK34" s="366"/>
      <c r="BL34" s="366"/>
      <c r="BM34" s="366"/>
      <c r="BN34" s="366"/>
      <c r="BO34" s="366"/>
      <c r="BP34" s="366"/>
      <c r="BQ34" s="366"/>
      <c r="BR34" s="366"/>
      <c r="BS34" s="366"/>
      <c r="BT34" s="366"/>
      <c r="BU34" s="366"/>
      <c r="BV34" s="178"/>
      <c r="BW34" s="365">
        <f>IF(BY34="","",MAX(C34:D43,U34:V43,AM34:AN43,BE34:BF43)+1)</f>
        <v>10</v>
      </c>
      <c r="BX34" s="365"/>
      <c r="BY34" s="366" t="str">
        <f>IF('各会計、関係団体の財政状況及び健全化判断比率'!B68="","",'各会計、関係団体の財政状況及び健全化判断比率'!B68)</f>
        <v>海部地区環境事務組合</v>
      </c>
      <c r="BZ34" s="366"/>
      <c r="CA34" s="366"/>
      <c r="CB34" s="366"/>
      <c r="CC34" s="366"/>
      <c r="CD34" s="366"/>
      <c r="CE34" s="366"/>
      <c r="CF34" s="366"/>
      <c r="CG34" s="366"/>
      <c r="CH34" s="366"/>
      <c r="CI34" s="366"/>
      <c r="CJ34" s="366"/>
      <c r="CK34" s="366"/>
      <c r="CL34" s="366"/>
      <c r="CM34" s="366"/>
      <c r="CN34" s="178"/>
      <c r="CO34" s="365">
        <f>IF(CQ34="","",MAX(C34:D43,U34:V43,AM34:AN43,BE34:BF43,BW34:BX43)+1)</f>
        <v>14</v>
      </c>
      <c r="CP34" s="365"/>
      <c r="CQ34" s="366" t="str">
        <f>IF('各会計、関係団体の財政状況及び健全化判断比率'!BS7="","",'各会計、関係団体の財政状況及び健全化判断比率'!BS7)</f>
        <v>名古屋西流通センター株式会社</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205"/>
    </row>
    <row r="35" spans="1:113" ht="32.25" customHeight="1">
      <c r="A35" s="178"/>
      <c r="B35" s="202"/>
      <c r="C35" s="365">
        <f>IF(E35="","",C34+1)</f>
        <v>2</v>
      </c>
      <c r="D35" s="365"/>
      <c r="E35" s="366" t="str">
        <f>IF('各会計、関係団体の財政状況及び健全化判断比率'!B8="","",'各会計、関係団体の財政状況及び健全化判断比率'!B8)</f>
        <v>住宅新築資金等貸付事業特別会計</v>
      </c>
      <c r="F35" s="366"/>
      <c r="G35" s="366"/>
      <c r="H35" s="366"/>
      <c r="I35" s="366"/>
      <c r="J35" s="366"/>
      <c r="K35" s="366"/>
      <c r="L35" s="366"/>
      <c r="M35" s="366"/>
      <c r="N35" s="366"/>
      <c r="O35" s="366"/>
      <c r="P35" s="366"/>
      <c r="Q35" s="366"/>
      <c r="R35" s="366"/>
      <c r="S35" s="366"/>
      <c r="T35" s="178"/>
      <c r="U35" s="365">
        <f>IF(W35="","",U34+1)</f>
        <v>5</v>
      </c>
      <c r="V35" s="365"/>
      <c r="W35" s="366" t="str">
        <f>IF('各会計、関係団体の財政状況及び健全化判断比率'!B29="","",'各会計、関係団体の財政状況及び健全化判断比率'!B29)</f>
        <v>介護保険特別会計</v>
      </c>
      <c r="X35" s="366"/>
      <c r="Y35" s="366"/>
      <c r="Z35" s="366"/>
      <c r="AA35" s="366"/>
      <c r="AB35" s="366"/>
      <c r="AC35" s="366"/>
      <c r="AD35" s="366"/>
      <c r="AE35" s="366"/>
      <c r="AF35" s="366"/>
      <c r="AG35" s="366"/>
      <c r="AH35" s="366"/>
      <c r="AI35" s="366"/>
      <c r="AJ35" s="366"/>
      <c r="AK35" s="366"/>
      <c r="AL35" s="178"/>
      <c r="AM35" s="365">
        <f t="shared" ref="AM35:AM43" si="0">IF(AO35="","",AM34+1)</f>
        <v>8</v>
      </c>
      <c r="AN35" s="365"/>
      <c r="AO35" s="366" t="str">
        <f>IF('各会計、関係団体の財政状況及び健全化判断比率'!B32="","",'各会計、関係団体の財政状況及び健全化判断比率'!B32)</f>
        <v>下水道事業会計</v>
      </c>
      <c r="AP35" s="366"/>
      <c r="AQ35" s="366"/>
      <c r="AR35" s="366"/>
      <c r="AS35" s="366"/>
      <c r="AT35" s="366"/>
      <c r="AU35" s="366"/>
      <c r="AV35" s="366"/>
      <c r="AW35" s="366"/>
      <c r="AX35" s="366"/>
      <c r="AY35" s="366"/>
      <c r="AZ35" s="366"/>
      <c r="BA35" s="366"/>
      <c r="BB35" s="366"/>
      <c r="BC35" s="366"/>
      <c r="BD35" s="178"/>
      <c r="BE35" s="365" t="str">
        <f t="shared" ref="BE35:BE43" si="1">IF(BG35="","",BE34+1)</f>
        <v/>
      </c>
      <c r="BF35" s="365"/>
      <c r="BG35" s="366"/>
      <c r="BH35" s="366"/>
      <c r="BI35" s="366"/>
      <c r="BJ35" s="366"/>
      <c r="BK35" s="366"/>
      <c r="BL35" s="366"/>
      <c r="BM35" s="366"/>
      <c r="BN35" s="366"/>
      <c r="BO35" s="366"/>
      <c r="BP35" s="366"/>
      <c r="BQ35" s="366"/>
      <c r="BR35" s="366"/>
      <c r="BS35" s="366"/>
      <c r="BT35" s="366"/>
      <c r="BU35" s="366"/>
      <c r="BV35" s="178"/>
      <c r="BW35" s="365">
        <f t="shared" ref="BW35:BW43" si="2">IF(BY35="","",BW34+1)</f>
        <v>11</v>
      </c>
      <c r="BX35" s="365"/>
      <c r="BY35" s="366" t="str">
        <f>IF('各会計、関係団体の財政状況及び健全化判断比率'!B69="","",'各会計、関係団体の財政状況及び健全化判断比率'!B69)</f>
        <v>海部地区水防事務組合</v>
      </c>
      <c r="BZ35" s="366"/>
      <c r="CA35" s="366"/>
      <c r="CB35" s="366"/>
      <c r="CC35" s="366"/>
      <c r="CD35" s="366"/>
      <c r="CE35" s="366"/>
      <c r="CF35" s="366"/>
      <c r="CG35" s="366"/>
      <c r="CH35" s="366"/>
      <c r="CI35" s="366"/>
      <c r="CJ35" s="366"/>
      <c r="CK35" s="366"/>
      <c r="CL35" s="366"/>
      <c r="CM35" s="366"/>
      <c r="CN35" s="178"/>
      <c r="CO35" s="365" t="str">
        <f t="shared" ref="CO35:CO43" si="3">IF(CQ35="","",CO34+1)</f>
        <v/>
      </c>
      <c r="CP35" s="365"/>
      <c r="CQ35" s="366" t="str">
        <f>IF('各会計、関係団体の財政状況及び健全化判断比率'!BS8="","",'各会計、関係団体の財政状況及び健全化判断比率'!BS8)</f>
        <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5"/>
    </row>
    <row r="36" spans="1:113" ht="32.25" customHeight="1">
      <c r="A36" s="178"/>
      <c r="B36" s="202"/>
      <c r="C36" s="365">
        <f>IF(E36="","",C35+1)</f>
        <v>3</v>
      </c>
      <c r="D36" s="365"/>
      <c r="E36" s="366" t="str">
        <f>IF('各会計、関係団体の財政状況及び健全化判断比率'!B9="","",'各会計、関係団体の財政状況及び健全化判断比率'!B9)</f>
        <v>コミュニティ・プラント事業特別会計</v>
      </c>
      <c r="F36" s="366"/>
      <c r="G36" s="366"/>
      <c r="H36" s="366"/>
      <c r="I36" s="366"/>
      <c r="J36" s="366"/>
      <c r="K36" s="366"/>
      <c r="L36" s="366"/>
      <c r="M36" s="366"/>
      <c r="N36" s="366"/>
      <c r="O36" s="366"/>
      <c r="P36" s="366"/>
      <c r="Q36" s="366"/>
      <c r="R36" s="366"/>
      <c r="S36" s="366"/>
      <c r="T36" s="178"/>
      <c r="U36" s="365">
        <f t="shared" ref="U36:U43" si="4">IF(W36="","",U35+1)</f>
        <v>6</v>
      </c>
      <c r="V36" s="365"/>
      <c r="W36" s="366" t="str">
        <f>IF('各会計、関係団体の財政状況及び健全化判断比率'!B30="","",'各会計、関係団体の財政状況及び健全化判断比率'!B30)</f>
        <v>後期高齢者医療特別会計</v>
      </c>
      <c r="X36" s="366"/>
      <c r="Y36" s="366"/>
      <c r="Z36" s="366"/>
      <c r="AA36" s="366"/>
      <c r="AB36" s="366"/>
      <c r="AC36" s="366"/>
      <c r="AD36" s="366"/>
      <c r="AE36" s="366"/>
      <c r="AF36" s="366"/>
      <c r="AG36" s="366"/>
      <c r="AH36" s="366"/>
      <c r="AI36" s="366"/>
      <c r="AJ36" s="366"/>
      <c r="AK36" s="366"/>
      <c r="AL36" s="178"/>
      <c r="AM36" s="365">
        <f t="shared" si="0"/>
        <v>9</v>
      </c>
      <c r="AN36" s="365"/>
      <c r="AO36" s="366" t="str">
        <f>IF('各会計、関係団体の財政状況及び健全化判断比率'!B33="","",'各会計、関係団体の財政状況及び健全化判断比率'!B33)</f>
        <v>上水道事業会計</v>
      </c>
      <c r="AP36" s="366"/>
      <c r="AQ36" s="366"/>
      <c r="AR36" s="366"/>
      <c r="AS36" s="366"/>
      <c r="AT36" s="366"/>
      <c r="AU36" s="366"/>
      <c r="AV36" s="366"/>
      <c r="AW36" s="366"/>
      <c r="AX36" s="366"/>
      <c r="AY36" s="366"/>
      <c r="AZ36" s="366"/>
      <c r="BA36" s="366"/>
      <c r="BB36" s="366"/>
      <c r="BC36" s="366"/>
      <c r="BD36" s="178"/>
      <c r="BE36" s="365" t="str">
        <f t="shared" si="1"/>
        <v/>
      </c>
      <c r="BF36" s="365"/>
      <c r="BG36" s="366"/>
      <c r="BH36" s="366"/>
      <c r="BI36" s="366"/>
      <c r="BJ36" s="366"/>
      <c r="BK36" s="366"/>
      <c r="BL36" s="366"/>
      <c r="BM36" s="366"/>
      <c r="BN36" s="366"/>
      <c r="BO36" s="366"/>
      <c r="BP36" s="366"/>
      <c r="BQ36" s="366"/>
      <c r="BR36" s="366"/>
      <c r="BS36" s="366"/>
      <c r="BT36" s="366"/>
      <c r="BU36" s="366"/>
      <c r="BV36" s="178"/>
      <c r="BW36" s="365">
        <f t="shared" si="2"/>
        <v>12</v>
      </c>
      <c r="BX36" s="365"/>
      <c r="BY36" s="366" t="str">
        <f>IF('各会計、関係団体の財政状況及び健全化判断比率'!B70="","",'各会計、関係団体の財政状況及び健全化判断比率'!B70)</f>
        <v>愛知県後期高齢者医療広域連合（一般会計）</v>
      </c>
      <c r="BZ36" s="366"/>
      <c r="CA36" s="366"/>
      <c r="CB36" s="366"/>
      <c r="CC36" s="366"/>
      <c r="CD36" s="366"/>
      <c r="CE36" s="366"/>
      <c r="CF36" s="366"/>
      <c r="CG36" s="366"/>
      <c r="CH36" s="366"/>
      <c r="CI36" s="366"/>
      <c r="CJ36" s="366"/>
      <c r="CK36" s="366"/>
      <c r="CL36" s="366"/>
      <c r="CM36" s="366"/>
      <c r="CN36" s="178"/>
      <c r="CO36" s="365" t="str">
        <f t="shared" si="3"/>
        <v/>
      </c>
      <c r="CP36" s="365"/>
      <c r="CQ36" s="366" t="str">
        <f>IF('各会計、関係団体の財政状況及び健全化判断比率'!BS9="","",'各会計、関係団体の財政状況及び健全化判断比率'!BS9)</f>
        <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5"/>
    </row>
    <row r="37" spans="1:113" ht="32.25" customHeight="1">
      <c r="A37" s="178"/>
      <c r="B37" s="202"/>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178"/>
      <c r="U37" s="365" t="str">
        <f t="shared" si="4"/>
        <v/>
      </c>
      <c r="V37" s="365"/>
      <c r="W37" s="366"/>
      <c r="X37" s="366"/>
      <c r="Y37" s="366"/>
      <c r="Z37" s="366"/>
      <c r="AA37" s="366"/>
      <c r="AB37" s="366"/>
      <c r="AC37" s="366"/>
      <c r="AD37" s="366"/>
      <c r="AE37" s="366"/>
      <c r="AF37" s="366"/>
      <c r="AG37" s="366"/>
      <c r="AH37" s="366"/>
      <c r="AI37" s="366"/>
      <c r="AJ37" s="366"/>
      <c r="AK37" s="366"/>
      <c r="AL37" s="178"/>
      <c r="AM37" s="365" t="str">
        <f t="shared" si="0"/>
        <v/>
      </c>
      <c r="AN37" s="365"/>
      <c r="AO37" s="366"/>
      <c r="AP37" s="366"/>
      <c r="AQ37" s="366"/>
      <c r="AR37" s="366"/>
      <c r="AS37" s="366"/>
      <c r="AT37" s="366"/>
      <c r="AU37" s="366"/>
      <c r="AV37" s="366"/>
      <c r="AW37" s="366"/>
      <c r="AX37" s="366"/>
      <c r="AY37" s="366"/>
      <c r="AZ37" s="366"/>
      <c r="BA37" s="366"/>
      <c r="BB37" s="366"/>
      <c r="BC37" s="366"/>
      <c r="BD37" s="178"/>
      <c r="BE37" s="365" t="str">
        <f t="shared" si="1"/>
        <v/>
      </c>
      <c r="BF37" s="365"/>
      <c r="BG37" s="366"/>
      <c r="BH37" s="366"/>
      <c r="BI37" s="366"/>
      <c r="BJ37" s="366"/>
      <c r="BK37" s="366"/>
      <c r="BL37" s="366"/>
      <c r="BM37" s="366"/>
      <c r="BN37" s="366"/>
      <c r="BO37" s="366"/>
      <c r="BP37" s="366"/>
      <c r="BQ37" s="366"/>
      <c r="BR37" s="366"/>
      <c r="BS37" s="366"/>
      <c r="BT37" s="366"/>
      <c r="BU37" s="366"/>
      <c r="BV37" s="178"/>
      <c r="BW37" s="365">
        <f t="shared" si="2"/>
        <v>13</v>
      </c>
      <c r="BX37" s="365"/>
      <c r="BY37" s="366" t="str">
        <f>IF('各会計、関係団体の財政状況及び健全化判断比率'!B71="","",'各会計、関係団体の財政状況及び健全化判断比率'!B71)</f>
        <v>愛知県後期高齢者医療広域連合（後期高齢者医療特別会計）</v>
      </c>
      <c r="BZ37" s="366"/>
      <c r="CA37" s="366"/>
      <c r="CB37" s="366"/>
      <c r="CC37" s="366"/>
      <c r="CD37" s="366"/>
      <c r="CE37" s="366"/>
      <c r="CF37" s="366"/>
      <c r="CG37" s="366"/>
      <c r="CH37" s="366"/>
      <c r="CI37" s="366"/>
      <c r="CJ37" s="366"/>
      <c r="CK37" s="366"/>
      <c r="CL37" s="366"/>
      <c r="CM37" s="366"/>
      <c r="CN37" s="178"/>
      <c r="CO37" s="365" t="str">
        <f t="shared" si="3"/>
        <v/>
      </c>
      <c r="CP37" s="365"/>
      <c r="CQ37" s="366" t="str">
        <f>IF('各会計、関係団体の財政状況及び健全化判断比率'!BS10="","",'各会計、関係団体の財政状況及び健全化判断比率'!BS10)</f>
        <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5"/>
    </row>
    <row r="38" spans="1:113" ht="32.25" customHeight="1">
      <c r="A38" s="178"/>
      <c r="B38" s="202"/>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8"/>
      <c r="U38" s="365" t="str">
        <f t="shared" si="4"/>
        <v/>
      </c>
      <c r="V38" s="365"/>
      <c r="W38" s="366"/>
      <c r="X38" s="366"/>
      <c r="Y38" s="366"/>
      <c r="Z38" s="366"/>
      <c r="AA38" s="366"/>
      <c r="AB38" s="366"/>
      <c r="AC38" s="366"/>
      <c r="AD38" s="366"/>
      <c r="AE38" s="366"/>
      <c r="AF38" s="366"/>
      <c r="AG38" s="366"/>
      <c r="AH38" s="366"/>
      <c r="AI38" s="366"/>
      <c r="AJ38" s="366"/>
      <c r="AK38" s="366"/>
      <c r="AL38" s="178"/>
      <c r="AM38" s="365" t="str">
        <f t="shared" si="0"/>
        <v/>
      </c>
      <c r="AN38" s="365"/>
      <c r="AO38" s="366"/>
      <c r="AP38" s="366"/>
      <c r="AQ38" s="366"/>
      <c r="AR38" s="366"/>
      <c r="AS38" s="366"/>
      <c r="AT38" s="366"/>
      <c r="AU38" s="366"/>
      <c r="AV38" s="366"/>
      <c r="AW38" s="366"/>
      <c r="AX38" s="366"/>
      <c r="AY38" s="366"/>
      <c r="AZ38" s="366"/>
      <c r="BA38" s="366"/>
      <c r="BB38" s="366"/>
      <c r="BC38" s="366"/>
      <c r="BD38" s="178"/>
      <c r="BE38" s="365" t="str">
        <f t="shared" si="1"/>
        <v/>
      </c>
      <c r="BF38" s="365"/>
      <c r="BG38" s="366"/>
      <c r="BH38" s="366"/>
      <c r="BI38" s="366"/>
      <c r="BJ38" s="366"/>
      <c r="BK38" s="366"/>
      <c r="BL38" s="366"/>
      <c r="BM38" s="366"/>
      <c r="BN38" s="366"/>
      <c r="BO38" s="366"/>
      <c r="BP38" s="366"/>
      <c r="BQ38" s="366"/>
      <c r="BR38" s="366"/>
      <c r="BS38" s="366"/>
      <c r="BT38" s="366"/>
      <c r="BU38" s="366"/>
      <c r="BV38" s="178"/>
      <c r="BW38" s="365" t="str">
        <f t="shared" si="2"/>
        <v/>
      </c>
      <c r="BX38" s="365"/>
      <c r="BY38" s="366" t="str">
        <f>IF('各会計、関係団体の財政状況及び健全化判断比率'!B72="","",'各会計、関係団体の財政状況及び健全化判断比率'!B72)</f>
        <v/>
      </c>
      <c r="BZ38" s="366"/>
      <c r="CA38" s="366"/>
      <c r="CB38" s="366"/>
      <c r="CC38" s="366"/>
      <c r="CD38" s="366"/>
      <c r="CE38" s="366"/>
      <c r="CF38" s="366"/>
      <c r="CG38" s="366"/>
      <c r="CH38" s="366"/>
      <c r="CI38" s="366"/>
      <c r="CJ38" s="366"/>
      <c r="CK38" s="366"/>
      <c r="CL38" s="366"/>
      <c r="CM38" s="366"/>
      <c r="CN38" s="178"/>
      <c r="CO38" s="365" t="str">
        <f t="shared" si="3"/>
        <v/>
      </c>
      <c r="CP38" s="365"/>
      <c r="CQ38" s="366" t="str">
        <f>IF('各会計、関係団体の財政状況及び健全化判断比率'!BS11="","",'各会計、関係団体の財政状況及び健全化判断比率'!BS11)</f>
        <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5"/>
    </row>
    <row r="39" spans="1:113" ht="32.25" customHeight="1">
      <c r="A39" s="178"/>
      <c r="B39" s="202"/>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8"/>
      <c r="U39" s="365" t="str">
        <f t="shared" si="4"/>
        <v/>
      </c>
      <c r="V39" s="365"/>
      <c r="W39" s="366"/>
      <c r="X39" s="366"/>
      <c r="Y39" s="366"/>
      <c r="Z39" s="366"/>
      <c r="AA39" s="366"/>
      <c r="AB39" s="366"/>
      <c r="AC39" s="366"/>
      <c r="AD39" s="366"/>
      <c r="AE39" s="366"/>
      <c r="AF39" s="366"/>
      <c r="AG39" s="366"/>
      <c r="AH39" s="366"/>
      <c r="AI39" s="366"/>
      <c r="AJ39" s="366"/>
      <c r="AK39" s="366"/>
      <c r="AL39" s="178"/>
      <c r="AM39" s="365" t="str">
        <f t="shared" si="0"/>
        <v/>
      </c>
      <c r="AN39" s="365"/>
      <c r="AO39" s="366"/>
      <c r="AP39" s="366"/>
      <c r="AQ39" s="366"/>
      <c r="AR39" s="366"/>
      <c r="AS39" s="366"/>
      <c r="AT39" s="366"/>
      <c r="AU39" s="366"/>
      <c r="AV39" s="366"/>
      <c r="AW39" s="366"/>
      <c r="AX39" s="366"/>
      <c r="AY39" s="366"/>
      <c r="AZ39" s="366"/>
      <c r="BA39" s="366"/>
      <c r="BB39" s="366"/>
      <c r="BC39" s="366"/>
      <c r="BD39" s="178"/>
      <c r="BE39" s="365" t="str">
        <f t="shared" si="1"/>
        <v/>
      </c>
      <c r="BF39" s="365"/>
      <c r="BG39" s="366"/>
      <c r="BH39" s="366"/>
      <c r="BI39" s="366"/>
      <c r="BJ39" s="366"/>
      <c r="BK39" s="366"/>
      <c r="BL39" s="366"/>
      <c r="BM39" s="366"/>
      <c r="BN39" s="366"/>
      <c r="BO39" s="366"/>
      <c r="BP39" s="366"/>
      <c r="BQ39" s="366"/>
      <c r="BR39" s="366"/>
      <c r="BS39" s="366"/>
      <c r="BT39" s="366"/>
      <c r="BU39" s="366"/>
      <c r="BV39" s="178"/>
      <c r="BW39" s="365" t="str">
        <f t="shared" si="2"/>
        <v/>
      </c>
      <c r="BX39" s="365"/>
      <c r="BY39" s="366" t="str">
        <f>IF('各会計、関係団体の財政状況及び健全化判断比率'!B73="","",'各会計、関係団体の財政状況及び健全化判断比率'!B73)</f>
        <v/>
      </c>
      <c r="BZ39" s="366"/>
      <c r="CA39" s="366"/>
      <c r="CB39" s="366"/>
      <c r="CC39" s="366"/>
      <c r="CD39" s="366"/>
      <c r="CE39" s="366"/>
      <c r="CF39" s="366"/>
      <c r="CG39" s="366"/>
      <c r="CH39" s="366"/>
      <c r="CI39" s="366"/>
      <c r="CJ39" s="366"/>
      <c r="CK39" s="366"/>
      <c r="CL39" s="366"/>
      <c r="CM39" s="366"/>
      <c r="CN39" s="178"/>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5"/>
    </row>
    <row r="40" spans="1:113" ht="32.25" customHeight="1">
      <c r="A40" s="178"/>
      <c r="B40" s="202"/>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8"/>
      <c r="U40" s="365" t="str">
        <f t="shared" si="4"/>
        <v/>
      </c>
      <c r="V40" s="365"/>
      <c r="W40" s="366"/>
      <c r="X40" s="366"/>
      <c r="Y40" s="366"/>
      <c r="Z40" s="366"/>
      <c r="AA40" s="366"/>
      <c r="AB40" s="366"/>
      <c r="AC40" s="366"/>
      <c r="AD40" s="366"/>
      <c r="AE40" s="366"/>
      <c r="AF40" s="366"/>
      <c r="AG40" s="366"/>
      <c r="AH40" s="366"/>
      <c r="AI40" s="366"/>
      <c r="AJ40" s="366"/>
      <c r="AK40" s="366"/>
      <c r="AL40" s="178"/>
      <c r="AM40" s="365" t="str">
        <f t="shared" si="0"/>
        <v/>
      </c>
      <c r="AN40" s="365"/>
      <c r="AO40" s="366"/>
      <c r="AP40" s="366"/>
      <c r="AQ40" s="366"/>
      <c r="AR40" s="366"/>
      <c r="AS40" s="366"/>
      <c r="AT40" s="366"/>
      <c r="AU40" s="366"/>
      <c r="AV40" s="366"/>
      <c r="AW40" s="366"/>
      <c r="AX40" s="366"/>
      <c r="AY40" s="366"/>
      <c r="AZ40" s="366"/>
      <c r="BA40" s="366"/>
      <c r="BB40" s="366"/>
      <c r="BC40" s="366"/>
      <c r="BD40" s="178"/>
      <c r="BE40" s="365" t="str">
        <f t="shared" si="1"/>
        <v/>
      </c>
      <c r="BF40" s="365"/>
      <c r="BG40" s="366"/>
      <c r="BH40" s="366"/>
      <c r="BI40" s="366"/>
      <c r="BJ40" s="366"/>
      <c r="BK40" s="366"/>
      <c r="BL40" s="366"/>
      <c r="BM40" s="366"/>
      <c r="BN40" s="366"/>
      <c r="BO40" s="366"/>
      <c r="BP40" s="366"/>
      <c r="BQ40" s="366"/>
      <c r="BR40" s="366"/>
      <c r="BS40" s="366"/>
      <c r="BT40" s="366"/>
      <c r="BU40" s="366"/>
      <c r="BV40" s="178"/>
      <c r="BW40" s="365" t="str">
        <f t="shared" si="2"/>
        <v/>
      </c>
      <c r="BX40" s="365"/>
      <c r="BY40" s="366" t="str">
        <f>IF('各会計、関係団体の財政状況及び健全化判断比率'!B74="","",'各会計、関係団体の財政状況及び健全化判断比率'!B74)</f>
        <v/>
      </c>
      <c r="BZ40" s="366"/>
      <c r="CA40" s="366"/>
      <c r="CB40" s="366"/>
      <c r="CC40" s="366"/>
      <c r="CD40" s="366"/>
      <c r="CE40" s="366"/>
      <c r="CF40" s="366"/>
      <c r="CG40" s="366"/>
      <c r="CH40" s="366"/>
      <c r="CI40" s="366"/>
      <c r="CJ40" s="366"/>
      <c r="CK40" s="366"/>
      <c r="CL40" s="366"/>
      <c r="CM40" s="366"/>
      <c r="CN40" s="178"/>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5"/>
    </row>
    <row r="41" spans="1:113" ht="32.25" customHeight="1">
      <c r="A41" s="178"/>
      <c r="B41" s="202"/>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8"/>
      <c r="U41" s="365" t="str">
        <f t="shared" si="4"/>
        <v/>
      </c>
      <c r="V41" s="365"/>
      <c r="W41" s="366"/>
      <c r="X41" s="366"/>
      <c r="Y41" s="366"/>
      <c r="Z41" s="366"/>
      <c r="AA41" s="366"/>
      <c r="AB41" s="366"/>
      <c r="AC41" s="366"/>
      <c r="AD41" s="366"/>
      <c r="AE41" s="366"/>
      <c r="AF41" s="366"/>
      <c r="AG41" s="366"/>
      <c r="AH41" s="366"/>
      <c r="AI41" s="366"/>
      <c r="AJ41" s="366"/>
      <c r="AK41" s="366"/>
      <c r="AL41" s="178"/>
      <c r="AM41" s="365" t="str">
        <f t="shared" si="0"/>
        <v/>
      </c>
      <c r="AN41" s="365"/>
      <c r="AO41" s="366"/>
      <c r="AP41" s="366"/>
      <c r="AQ41" s="366"/>
      <c r="AR41" s="366"/>
      <c r="AS41" s="366"/>
      <c r="AT41" s="366"/>
      <c r="AU41" s="366"/>
      <c r="AV41" s="366"/>
      <c r="AW41" s="366"/>
      <c r="AX41" s="366"/>
      <c r="AY41" s="366"/>
      <c r="AZ41" s="366"/>
      <c r="BA41" s="366"/>
      <c r="BB41" s="366"/>
      <c r="BC41" s="366"/>
      <c r="BD41" s="178"/>
      <c r="BE41" s="365" t="str">
        <f t="shared" si="1"/>
        <v/>
      </c>
      <c r="BF41" s="365"/>
      <c r="BG41" s="366"/>
      <c r="BH41" s="366"/>
      <c r="BI41" s="366"/>
      <c r="BJ41" s="366"/>
      <c r="BK41" s="366"/>
      <c r="BL41" s="366"/>
      <c r="BM41" s="366"/>
      <c r="BN41" s="366"/>
      <c r="BO41" s="366"/>
      <c r="BP41" s="366"/>
      <c r="BQ41" s="366"/>
      <c r="BR41" s="366"/>
      <c r="BS41" s="366"/>
      <c r="BT41" s="366"/>
      <c r="BU41" s="366"/>
      <c r="BV41" s="178"/>
      <c r="BW41" s="365" t="str">
        <f t="shared" si="2"/>
        <v/>
      </c>
      <c r="BX41" s="365"/>
      <c r="BY41" s="366" t="str">
        <f>IF('各会計、関係団体の財政状況及び健全化判断比率'!B75="","",'各会計、関係団体の財政状況及び健全化判断比率'!B75)</f>
        <v/>
      </c>
      <c r="BZ41" s="366"/>
      <c r="CA41" s="366"/>
      <c r="CB41" s="366"/>
      <c r="CC41" s="366"/>
      <c r="CD41" s="366"/>
      <c r="CE41" s="366"/>
      <c r="CF41" s="366"/>
      <c r="CG41" s="366"/>
      <c r="CH41" s="366"/>
      <c r="CI41" s="366"/>
      <c r="CJ41" s="366"/>
      <c r="CK41" s="366"/>
      <c r="CL41" s="366"/>
      <c r="CM41" s="366"/>
      <c r="CN41" s="178"/>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5"/>
    </row>
    <row r="42" spans="1:113" ht="32.25" customHeight="1">
      <c r="B42" s="202"/>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8"/>
      <c r="U42" s="365" t="str">
        <f t="shared" si="4"/>
        <v/>
      </c>
      <c r="V42" s="365"/>
      <c r="W42" s="366"/>
      <c r="X42" s="366"/>
      <c r="Y42" s="366"/>
      <c r="Z42" s="366"/>
      <c r="AA42" s="366"/>
      <c r="AB42" s="366"/>
      <c r="AC42" s="366"/>
      <c r="AD42" s="366"/>
      <c r="AE42" s="366"/>
      <c r="AF42" s="366"/>
      <c r="AG42" s="366"/>
      <c r="AH42" s="366"/>
      <c r="AI42" s="366"/>
      <c r="AJ42" s="366"/>
      <c r="AK42" s="366"/>
      <c r="AL42" s="178"/>
      <c r="AM42" s="365" t="str">
        <f t="shared" si="0"/>
        <v/>
      </c>
      <c r="AN42" s="365"/>
      <c r="AO42" s="366"/>
      <c r="AP42" s="366"/>
      <c r="AQ42" s="366"/>
      <c r="AR42" s="366"/>
      <c r="AS42" s="366"/>
      <c r="AT42" s="366"/>
      <c r="AU42" s="366"/>
      <c r="AV42" s="366"/>
      <c r="AW42" s="366"/>
      <c r="AX42" s="366"/>
      <c r="AY42" s="366"/>
      <c r="AZ42" s="366"/>
      <c r="BA42" s="366"/>
      <c r="BB42" s="366"/>
      <c r="BC42" s="366"/>
      <c r="BD42" s="178"/>
      <c r="BE42" s="365" t="str">
        <f t="shared" si="1"/>
        <v/>
      </c>
      <c r="BF42" s="365"/>
      <c r="BG42" s="366"/>
      <c r="BH42" s="366"/>
      <c r="BI42" s="366"/>
      <c r="BJ42" s="366"/>
      <c r="BK42" s="366"/>
      <c r="BL42" s="366"/>
      <c r="BM42" s="366"/>
      <c r="BN42" s="366"/>
      <c r="BO42" s="366"/>
      <c r="BP42" s="366"/>
      <c r="BQ42" s="366"/>
      <c r="BR42" s="366"/>
      <c r="BS42" s="366"/>
      <c r="BT42" s="366"/>
      <c r="BU42" s="366"/>
      <c r="BV42" s="178"/>
      <c r="BW42" s="365" t="str">
        <f t="shared" si="2"/>
        <v/>
      </c>
      <c r="BX42" s="365"/>
      <c r="BY42" s="366" t="str">
        <f>IF('各会計、関係団体の財政状況及び健全化判断比率'!B76="","",'各会計、関係団体の財政状況及び健全化判断比率'!B76)</f>
        <v/>
      </c>
      <c r="BZ42" s="366"/>
      <c r="CA42" s="366"/>
      <c r="CB42" s="366"/>
      <c r="CC42" s="366"/>
      <c r="CD42" s="366"/>
      <c r="CE42" s="366"/>
      <c r="CF42" s="366"/>
      <c r="CG42" s="366"/>
      <c r="CH42" s="366"/>
      <c r="CI42" s="366"/>
      <c r="CJ42" s="366"/>
      <c r="CK42" s="366"/>
      <c r="CL42" s="366"/>
      <c r="CM42" s="366"/>
      <c r="CN42" s="178"/>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5"/>
    </row>
    <row r="43" spans="1:113" ht="32.25" customHeight="1">
      <c r="B43" s="202"/>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8"/>
      <c r="U43" s="365" t="str">
        <f t="shared" si="4"/>
        <v/>
      </c>
      <c r="V43" s="365"/>
      <c r="W43" s="366"/>
      <c r="X43" s="366"/>
      <c r="Y43" s="366"/>
      <c r="Z43" s="366"/>
      <c r="AA43" s="366"/>
      <c r="AB43" s="366"/>
      <c r="AC43" s="366"/>
      <c r="AD43" s="366"/>
      <c r="AE43" s="366"/>
      <c r="AF43" s="366"/>
      <c r="AG43" s="366"/>
      <c r="AH43" s="366"/>
      <c r="AI43" s="366"/>
      <c r="AJ43" s="366"/>
      <c r="AK43" s="366"/>
      <c r="AL43" s="178"/>
      <c r="AM43" s="365" t="str">
        <f t="shared" si="0"/>
        <v/>
      </c>
      <c r="AN43" s="365"/>
      <c r="AO43" s="366"/>
      <c r="AP43" s="366"/>
      <c r="AQ43" s="366"/>
      <c r="AR43" s="366"/>
      <c r="AS43" s="366"/>
      <c r="AT43" s="366"/>
      <c r="AU43" s="366"/>
      <c r="AV43" s="366"/>
      <c r="AW43" s="366"/>
      <c r="AX43" s="366"/>
      <c r="AY43" s="366"/>
      <c r="AZ43" s="366"/>
      <c r="BA43" s="366"/>
      <c r="BB43" s="366"/>
      <c r="BC43" s="366"/>
      <c r="BD43" s="178"/>
      <c r="BE43" s="365" t="str">
        <f t="shared" si="1"/>
        <v/>
      </c>
      <c r="BF43" s="365"/>
      <c r="BG43" s="366"/>
      <c r="BH43" s="366"/>
      <c r="BI43" s="366"/>
      <c r="BJ43" s="366"/>
      <c r="BK43" s="366"/>
      <c r="BL43" s="366"/>
      <c r="BM43" s="366"/>
      <c r="BN43" s="366"/>
      <c r="BO43" s="366"/>
      <c r="BP43" s="366"/>
      <c r="BQ43" s="366"/>
      <c r="BR43" s="366"/>
      <c r="BS43" s="366"/>
      <c r="BT43" s="366"/>
      <c r="BU43" s="366"/>
      <c r="BV43" s="178"/>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178"/>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362" t="s">
        <v>204</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c r="E47" s="362" t="s">
        <v>205</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c r="E48" s="362" t="s">
        <v>206</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c r="E49" s="364" t="s">
        <v>207</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c r="E50" s="362" t="s">
        <v>208</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c r="E51" s="362" t="s">
        <v>209</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c r="E52" s="362" t="s">
        <v>210</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c r="E53" s="346" t="s">
        <v>584</v>
      </c>
    </row>
    <row r="54" spans="5:113"/>
    <row r="55" spans="5:113"/>
    <row r="56" spans="5:113"/>
  </sheetData>
  <sheetProtection algorithmName="SHA-512" hashValue="4ygbhI2zPPnmZxODEuKePO9vtzvg09gZqoU7ZtprNPTydXdpnfb08RwTfh3HmPN+m5KacJr+BSIg6ipmzhfxEw==" saltValue="aNM8o4tOEWUQHUvnPyxFI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148" t="s">
        <v>552</v>
      </c>
      <c r="D34" s="1148"/>
      <c r="E34" s="1149"/>
      <c r="F34" s="32" t="s">
        <v>553</v>
      </c>
      <c r="G34" s="33">
        <v>0.48</v>
      </c>
      <c r="H34" s="33">
        <v>1.1100000000000001</v>
      </c>
      <c r="I34" s="33">
        <v>7.43</v>
      </c>
      <c r="J34" s="34">
        <v>10.27</v>
      </c>
      <c r="K34" s="22"/>
      <c r="L34" s="22"/>
      <c r="M34" s="22"/>
      <c r="N34" s="22"/>
      <c r="O34" s="22"/>
      <c r="P34" s="22"/>
    </row>
    <row r="35" spans="1:16" ht="39" customHeight="1">
      <c r="A35" s="22"/>
      <c r="B35" s="35"/>
      <c r="C35" s="1142" t="s">
        <v>554</v>
      </c>
      <c r="D35" s="1143"/>
      <c r="E35" s="1144"/>
      <c r="F35" s="36">
        <v>9.67</v>
      </c>
      <c r="G35" s="37">
        <v>10.18</v>
      </c>
      <c r="H35" s="37">
        <v>9.31</v>
      </c>
      <c r="I35" s="37">
        <v>9.07</v>
      </c>
      <c r="J35" s="38">
        <v>9.06</v>
      </c>
      <c r="K35" s="22"/>
      <c r="L35" s="22"/>
      <c r="M35" s="22"/>
      <c r="N35" s="22"/>
      <c r="O35" s="22"/>
      <c r="P35" s="22"/>
    </row>
    <row r="36" spans="1:16" ht="39" customHeight="1">
      <c r="A36" s="22"/>
      <c r="B36" s="35"/>
      <c r="C36" s="1142" t="s">
        <v>555</v>
      </c>
      <c r="D36" s="1143"/>
      <c r="E36" s="1144"/>
      <c r="F36" s="36">
        <v>7.22</v>
      </c>
      <c r="G36" s="37">
        <v>7.68</v>
      </c>
      <c r="H36" s="37">
        <v>7.76</v>
      </c>
      <c r="I36" s="37">
        <v>8.09</v>
      </c>
      <c r="J36" s="38">
        <v>6.99</v>
      </c>
      <c r="K36" s="22"/>
      <c r="L36" s="22"/>
      <c r="M36" s="22"/>
      <c r="N36" s="22"/>
      <c r="O36" s="22"/>
      <c r="P36" s="22"/>
    </row>
    <row r="37" spans="1:16" ht="39" customHeight="1">
      <c r="A37" s="22"/>
      <c r="B37" s="35"/>
      <c r="C37" s="1142" t="s">
        <v>556</v>
      </c>
      <c r="D37" s="1143"/>
      <c r="E37" s="1144"/>
      <c r="F37" s="36">
        <v>1.83</v>
      </c>
      <c r="G37" s="37">
        <v>2.4900000000000002</v>
      </c>
      <c r="H37" s="37">
        <v>3.02</v>
      </c>
      <c r="I37" s="37">
        <v>3.27</v>
      </c>
      <c r="J37" s="38">
        <v>3.48</v>
      </c>
      <c r="K37" s="22"/>
      <c r="L37" s="22"/>
      <c r="M37" s="22"/>
      <c r="N37" s="22"/>
      <c r="O37" s="22"/>
      <c r="P37" s="22"/>
    </row>
    <row r="38" spans="1:16" ht="39" customHeight="1">
      <c r="A38" s="22"/>
      <c r="B38" s="35"/>
      <c r="C38" s="1142" t="s">
        <v>557</v>
      </c>
      <c r="D38" s="1143"/>
      <c r="E38" s="1144"/>
      <c r="F38" s="36">
        <v>2.06</v>
      </c>
      <c r="G38" s="37">
        <v>1.66</v>
      </c>
      <c r="H38" s="37">
        <v>1.47</v>
      </c>
      <c r="I38" s="37">
        <v>1.54</v>
      </c>
      <c r="J38" s="38">
        <v>1.39</v>
      </c>
      <c r="K38" s="22"/>
      <c r="L38" s="22"/>
      <c r="M38" s="22"/>
      <c r="N38" s="22"/>
      <c r="O38" s="22"/>
      <c r="P38" s="22"/>
    </row>
    <row r="39" spans="1:16" ht="39" customHeight="1">
      <c r="A39" s="22"/>
      <c r="B39" s="35"/>
      <c r="C39" s="1142" t="s">
        <v>558</v>
      </c>
      <c r="D39" s="1143"/>
      <c r="E39" s="1144"/>
      <c r="F39" s="36">
        <v>3.63</v>
      </c>
      <c r="G39" s="37">
        <v>1.61</v>
      </c>
      <c r="H39" s="37">
        <v>0.99</v>
      </c>
      <c r="I39" s="37">
        <v>0.72</v>
      </c>
      <c r="J39" s="38">
        <v>0.94</v>
      </c>
      <c r="K39" s="22"/>
      <c r="L39" s="22"/>
      <c r="M39" s="22"/>
      <c r="N39" s="22"/>
      <c r="O39" s="22"/>
      <c r="P39" s="22"/>
    </row>
    <row r="40" spans="1:16" ht="39" customHeight="1">
      <c r="A40" s="22"/>
      <c r="B40" s="35"/>
      <c r="C40" s="1142" t="s">
        <v>559</v>
      </c>
      <c r="D40" s="1143"/>
      <c r="E40" s="1144"/>
      <c r="F40" s="36">
        <v>0.1</v>
      </c>
      <c r="G40" s="37">
        <v>0.1</v>
      </c>
      <c r="H40" s="37">
        <v>0.1</v>
      </c>
      <c r="I40" s="37">
        <v>0.11</v>
      </c>
      <c r="J40" s="38">
        <v>0.16</v>
      </c>
      <c r="K40" s="22"/>
      <c r="L40" s="22"/>
      <c r="M40" s="22"/>
      <c r="N40" s="22"/>
      <c r="O40" s="22"/>
      <c r="P40" s="22"/>
    </row>
    <row r="41" spans="1:16" ht="39" customHeight="1">
      <c r="A41" s="22"/>
      <c r="B41" s="35"/>
      <c r="C41" s="1142" t="s">
        <v>560</v>
      </c>
      <c r="D41" s="1143"/>
      <c r="E41" s="1144"/>
      <c r="F41" s="36">
        <v>0.03</v>
      </c>
      <c r="G41" s="37">
        <v>0.05</v>
      </c>
      <c r="H41" s="37">
        <v>7.0000000000000007E-2</v>
      </c>
      <c r="I41" s="37">
        <v>0.09</v>
      </c>
      <c r="J41" s="38">
        <v>0.11</v>
      </c>
      <c r="K41" s="22"/>
      <c r="L41" s="22"/>
      <c r="M41" s="22"/>
      <c r="N41" s="22"/>
      <c r="O41" s="22"/>
      <c r="P41" s="22"/>
    </row>
    <row r="42" spans="1:16" ht="39" customHeight="1">
      <c r="A42" s="22"/>
      <c r="B42" s="39"/>
      <c r="C42" s="1142" t="s">
        <v>561</v>
      </c>
      <c r="D42" s="1143"/>
      <c r="E42" s="1144"/>
      <c r="F42" s="36" t="s">
        <v>505</v>
      </c>
      <c r="G42" s="37" t="s">
        <v>505</v>
      </c>
      <c r="H42" s="37" t="s">
        <v>505</v>
      </c>
      <c r="I42" s="37" t="s">
        <v>505</v>
      </c>
      <c r="J42" s="38" t="s">
        <v>505</v>
      </c>
      <c r="K42" s="22"/>
      <c r="L42" s="22"/>
      <c r="M42" s="22"/>
      <c r="N42" s="22"/>
      <c r="O42" s="22"/>
      <c r="P42" s="22"/>
    </row>
    <row r="43" spans="1:16" ht="39" customHeight="1" thickBot="1">
      <c r="A43" s="22"/>
      <c r="B43" s="40"/>
      <c r="C43" s="1145" t="s">
        <v>562</v>
      </c>
      <c r="D43" s="1146"/>
      <c r="E43" s="1147"/>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G8VgzDt+Bm6P86MPwqRyg2+LwR3poTgo9T9+e7vuQr9C8ZI7HS9UHgmR71EdjEobW5fpjxE98Ttr+ZHJZEsFPw==" saltValue="q/pWHaoh/dpAyh0JCA5J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168" t="s">
        <v>10</v>
      </c>
      <c r="C45" s="1169"/>
      <c r="D45" s="58"/>
      <c r="E45" s="1174" t="s">
        <v>11</v>
      </c>
      <c r="F45" s="1174"/>
      <c r="G45" s="1174"/>
      <c r="H45" s="1174"/>
      <c r="I45" s="1174"/>
      <c r="J45" s="1175"/>
      <c r="K45" s="59">
        <v>1616</v>
      </c>
      <c r="L45" s="60">
        <v>1494</v>
      </c>
      <c r="M45" s="60">
        <v>1464</v>
      </c>
      <c r="N45" s="60">
        <v>1388</v>
      </c>
      <c r="O45" s="61">
        <v>1448</v>
      </c>
      <c r="P45" s="48"/>
      <c r="Q45" s="48"/>
      <c r="R45" s="48"/>
      <c r="S45" s="48"/>
      <c r="T45" s="48"/>
      <c r="U45" s="48"/>
    </row>
    <row r="46" spans="1:21" ht="30.75" customHeight="1">
      <c r="A46" s="48"/>
      <c r="B46" s="1170"/>
      <c r="C46" s="1171"/>
      <c r="D46" s="62"/>
      <c r="E46" s="1152" t="s">
        <v>12</v>
      </c>
      <c r="F46" s="1152"/>
      <c r="G46" s="1152"/>
      <c r="H46" s="1152"/>
      <c r="I46" s="1152"/>
      <c r="J46" s="1153"/>
      <c r="K46" s="63" t="s">
        <v>505</v>
      </c>
      <c r="L46" s="64" t="s">
        <v>505</v>
      </c>
      <c r="M46" s="64" t="s">
        <v>505</v>
      </c>
      <c r="N46" s="64" t="s">
        <v>505</v>
      </c>
      <c r="O46" s="65" t="s">
        <v>505</v>
      </c>
      <c r="P46" s="48"/>
      <c r="Q46" s="48"/>
      <c r="R46" s="48"/>
      <c r="S46" s="48"/>
      <c r="T46" s="48"/>
      <c r="U46" s="48"/>
    </row>
    <row r="47" spans="1:21" ht="30.75" customHeight="1">
      <c r="A47" s="48"/>
      <c r="B47" s="1170"/>
      <c r="C47" s="1171"/>
      <c r="D47" s="62"/>
      <c r="E47" s="1152" t="s">
        <v>13</v>
      </c>
      <c r="F47" s="1152"/>
      <c r="G47" s="1152"/>
      <c r="H47" s="1152"/>
      <c r="I47" s="1152"/>
      <c r="J47" s="1153"/>
      <c r="K47" s="63" t="s">
        <v>505</v>
      </c>
      <c r="L47" s="64" t="s">
        <v>505</v>
      </c>
      <c r="M47" s="64" t="s">
        <v>505</v>
      </c>
      <c r="N47" s="64" t="s">
        <v>505</v>
      </c>
      <c r="O47" s="65" t="s">
        <v>505</v>
      </c>
      <c r="P47" s="48"/>
      <c r="Q47" s="48"/>
      <c r="R47" s="48"/>
      <c r="S47" s="48"/>
      <c r="T47" s="48"/>
      <c r="U47" s="48"/>
    </row>
    <row r="48" spans="1:21" ht="30.75" customHeight="1">
      <c r="A48" s="48"/>
      <c r="B48" s="1170"/>
      <c r="C48" s="1171"/>
      <c r="D48" s="62"/>
      <c r="E48" s="1152" t="s">
        <v>14</v>
      </c>
      <c r="F48" s="1152"/>
      <c r="G48" s="1152"/>
      <c r="H48" s="1152"/>
      <c r="I48" s="1152"/>
      <c r="J48" s="1153"/>
      <c r="K48" s="63">
        <v>853</v>
      </c>
      <c r="L48" s="64">
        <v>851</v>
      </c>
      <c r="M48" s="64">
        <v>816</v>
      </c>
      <c r="N48" s="64">
        <v>880</v>
      </c>
      <c r="O48" s="65">
        <v>846</v>
      </c>
      <c r="P48" s="48"/>
      <c r="Q48" s="48"/>
      <c r="R48" s="48"/>
      <c r="S48" s="48"/>
      <c r="T48" s="48"/>
      <c r="U48" s="48"/>
    </row>
    <row r="49" spans="1:21" ht="30.75" customHeight="1">
      <c r="A49" s="48"/>
      <c r="B49" s="1170"/>
      <c r="C49" s="1171"/>
      <c r="D49" s="62"/>
      <c r="E49" s="1152" t="s">
        <v>15</v>
      </c>
      <c r="F49" s="1152"/>
      <c r="G49" s="1152"/>
      <c r="H49" s="1152"/>
      <c r="I49" s="1152"/>
      <c r="J49" s="1153"/>
      <c r="K49" s="63" t="s">
        <v>505</v>
      </c>
      <c r="L49" s="64" t="s">
        <v>505</v>
      </c>
      <c r="M49" s="64">
        <v>9</v>
      </c>
      <c r="N49" s="64">
        <v>16</v>
      </c>
      <c r="O49" s="65">
        <v>25</v>
      </c>
      <c r="P49" s="48"/>
      <c r="Q49" s="48"/>
      <c r="R49" s="48"/>
      <c r="S49" s="48"/>
      <c r="T49" s="48"/>
      <c r="U49" s="48"/>
    </row>
    <row r="50" spans="1:21" ht="30.75" customHeight="1">
      <c r="A50" s="48"/>
      <c r="B50" s="1170"/>
      <c r="C50" s="1171"/>
      <c r="D50" s="62"/>
      <c r="E50" s="1152" t="s">
        <v>16</v>
      </c>
      <c r="F50" s="1152"/>
      <c r="G50" s="1152"/>
      <c r="H50" s="1152"/>
      <c r="I50" s="1152"/>
      <c r="J50" s="1153"/>
      <c r="K50" s="63" t="s">
        <v>505</v>
      </c>
      <c r="L50" s="64" t="s">
        <v>505</v>
      </c>
      <c r="M50" s="64" t="s">
        <v>505</v>
      </c>
      <c r="N50" s="64" t="s">
        <v>505</v>
      </c>
      <c r="O50" s="65" t="s">
        <v>505</v>
      </c>
      <c r="P50" s="48"/>
      <c r="Q50" s="48"/>
      <c r="R50" s="48"/>
      <c r="S50" s="48"/>
      <c r="T50" s="48"/>
      <c r="U50" s="48"/>
    </row>
    <row r="51" spans="1:21" ht="30.75" customHeight="1">
      <c r="A51" s="48"/>
      <c r="B51" s="1172"/>
      <c r="C51" s="1173"/>
      <c r="D51" s="66"/>
      <c r="E51" s="1152" t="s">
        <v>17</v>
      </c>
      <c r="F51" s="1152"/>
      <c r="G51" s="1152"/>
      <c r="H51" s="1152"/>
      <c r="I51" s="1152"/>
      <c r="J51" s="1153"/>
      <c r="K51" s="63" t="s">
        <v>505</v>
      </c>
      <c r="L51" s="64" t="s">
        <v>505</v>
      </c>
      <c r="M51" s="64" t="s">
        <v>505</v>
      </c>
      <c r="N51" s="64" t="s">
        <v>505</v>
      </c>
      <c r="O51" s="65" t="s">
        <v>505</v>
      </c>
      <c r="P51" s="48"/>
      <c r="Q51" s="48"/>
      <c r="R51" s="48"/>
      <c r="S51" s="48"/>
      <c r="T51" s="48"/>
      <c r="U51" s="48"/>
    </row>
    <row r="52" spans="1:21" ht="30.75" customHeight="1">
      <c r="A52" s="48"/>
      <c r="B52" s="1150" t="s">
        <v>18</v>
      </c>
      <c r="C52" s="1151"/>
      <c r="D52" s="66"/>
      <c r="E52" s="1152" t="s">
        <v>19</v>
      </c>
      <c r="F52" s="1152"/>
      <c r="G52" s="1152"/>
      <c r="H52" s="1152"/>
      <c r="I52" s="1152"/>
      <c r="J52" s="1153"/>
      <c r="K52" s="63">
        <v>1870</v>
      </c>
      <c r="L52" s="64">
        <v>1878</v>
      </c>
      <c r="M52" s="64">
        <v>1819</v>
      </c>
      <c r="N52" s="64">
        <v>1817</v>
      </c>
      <c r="O52" s="65">
        <v>1825</v>
      </c>
      <c r="P52" s="48"/>
      <c r="Q52" s="48"/>
      <c r="R52" s="48"/>
      <c r="S52" s="48"/>
      <c r="T52" s="48"/>
      <c r="U52" s="48"/>
    </row>
    <row r="53" spans="1:21" ht="30.75" customHeight="1" thickBot="1">
      <c r="A53" s="48"/>
      <c r="B53" s="1154" t="s">
        <v>20</v>
      </c>
      <c r="C53" s="1155"/>
      <c r="D53" s="67"/>
      <c r="E53" s="1156" t="s">
        <v>21</v>
      </c>
      <c r="F53" s="1156"/>
      <c r="G53" s="1156"/>
      <c r="H53" s="1156"/>
      <c r="I53" s="1156"/>
      <c r="J53" s="1157"/>
      <c r="K53" s="68">
        <v>599</v>
      </c>
      <c r="L53" s="69">
        <v>467</v>
      </c>
      <c r="M53" s="69">
        <v>470</v>
      </c>
      <c r="N53" s="69">
        <v>467</v>
      </c>
      <c r="O53" s="70">
        <v>494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c r="B57" s="1158" t="s">
        <v>24</v>
      </c>
      <c r="C57" s="1159"/>
      <c r="D57" s="1162" t="s">
        <v>25</v>
      </c>
      <c r="E57" s="1163"/>
      <c r="F57" s="1163"/>
      <c r="G57" s="1163"/>
      <c r="H57" s="1163"/>
      <c r="I57" s="1163"/>
      <c r="J57" s="1164"/>
      <c r="K57" s="83" t="s">
        <v>583</v>
      </c>
      <c r="L57" s="84" t="s">
        <v>583</v>
      </c>
      <c r="M57" s="84" t="s">
        <v>583</v>
      </c>
      <c r="N57" s="84" t="s">
        <v>583</v>
      </c>
      <c r="O57" s="85" t="s">
        <v>583</v>
      </c>
    </row>
    <row r="58" spans="1:21" ht="31.5" customHeight="1" thickBot="1">
      <c r="B58" s="1160"/>
      <c r="C58" s="1161"/>
      <c r="D58" s="1165" t="s">
        <v>26</v>
      </c>
      <c r="E58" s="1166"/>
      <c r="F58" s="1166"/>
      <c r="G58" s="1166"/>
      <c r="H58" s="1166"/>
      <c r="I58" s="1166"/>
      <c r="J58" s="1167"/>
      <c r="K58" s="86" t="s">
        <v>583</v>
      </c>
      <c r="L58" s="87" t="s">
        <v>583</v>
      </c>
      <c r="M58" s="87" t="s">
        <v>583</v>
      </c>
      <c r="N58" s="87" t="s">
        <v>583</v>
      </c>
      <c r="O58" s="88" t="s">
        <v>583</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vUeSBYzpclmzPp5cmQbTipYTcSqdpwKIrGwuPBhu0XGWRS4gOy/KwtfTp2YITFabrR9JFmaS1uttVonuyPRfQ==" saltValue="8YfdszoKQLvViZuKBKbb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546</v>
      </c>
      <c r="J40" s="100" t="s">
        <v>547</v>
      </c>
      <c r="K40" s="100" t="s">
        <v>548</v>
      </c>
      <c r="L40" s="100" t="s">
        <v>549</v>
      </c>
      <c r="M40" s="101" t="s">
        <v>550</v>
      </c>
    </row>
    <row r="41" spans="2:13" ht="27.75" customHeight="1">
      <c r="B41" s="1188" t="s">
        <v>29</v>
      </c>
      <c r="C41" s="1189"/>
      <c r="D41" s="102"/>
      <c r="E41" s="1190" t="s">
        <v>30</v>
      </c>
      <c r="F41" s="1190"/>
      <c r="G41" s="1190"/>
      <c r="H41" s="1191"/>
      <c r="I41" s="337">
        <v>16213</v>
      </c>
      <c r="J41" s="338">
        <v>16240</v>
      </c>
      <c r="K41" s="338">
        <v>16641</v>
      </c>
      <c r="L41" s="338">
        <v>16920</v>
      </c>
      <c r="M41" s="339">
        <v>17328</v>
      </c>
    </row>
    <row r="42" spans="2:13" ht="27.75" customHeight="1">
      <c r="B42" s="1178"/>
      <c r="C42" s="1179"/>
      <c r="D42" s="103"/>
      <c r="E42" s="1182" t="s">
        <v>31</v>
      </c>
      <c r="F42" s="1182"/>
      <c r="G42" s="1182"/>
      <c r="H42" s="1183"/>
      <c r="I42" s="340" t="s">
        <v>505</v>
      </c>
      <c r="J42" s="341" t="s">
        <v>505</v>
      </c>
      <c r="K42" s="341" t="s">
        <v>505</v>
      </c>
      <c r="L42" s="341" t="s">
        <v>505</v>
      </c>
      <c r="M42" s="342" t="s">
        <v>505</v>
      </c>
    </row>
    <row r="43" spans="2:13" ht="27.75" customHeight="1">
      <c r="B43" s="1178"/>
      <c r="C43" s="1179"/>
      <c r="D43" s="103"/>
      <c r="E43" s="1182" t="s">
        <v>32</v>
      </c>
      <c r="F43" s="1182"/>
      <c r="G43" s="1182"/>
      <c r="H43" s="1183"/>
      <c r="I43" s="340">
        <v>9741</v>
      </c>
      <c r="J43" s="341">
        <v>10775</v>
      </c>
      <c r="K43" s="341">
        <v>10964</v>
      </c>
      <c r="L43" s="341">
        <v>10473</v>
      </c>
      <c r="M43" s="342">
        <v>9531</v>
      </c>
    </row>
    <row r="44" spans="2:13" ht="27.75" customHeight="1">
      <c r="B44" s="1178"/>
      <c r="C44" s="1179"/>
      <c r="D44" s="103"/>
      <c r="E44" s="1182" t="s">
        <v>33</v>
      </c>
      <c r="F44" s="1182"/>
      <c r="G44" s="1182"/>
      <c r="H44" s="1183"/>
      <c r="I44" s="340" t="s">
        <v>505</v>
      </c>
      <c r="J44" s="341">
        <v>116</v>
      </c>
      <c r="K44" s="341">
        <v>218</v>
      </c>
      <c r="L44" s="341">
        <v>306</v>
      </c>
      <c r="M44" s="342">
        <v>366</v>
      </c>
    </row>
    <row r="45" spans="2:13" ht="27.75" customHeight="1">
      <c r="B45" s="1178"/>
      <c r="C45" s="1179"/>
      <c r="D45" s="103"/>
      <c r="E45" s="1182" t="s">
        <v>34</v>
      </c>
      <c r="F45" s="1182"/>
      <c r="G45" s="1182"/>
      <c r="H45" s="1183"/>
      <c r="I45" s="340">
        <v>2726</v>
      </c>
      <c r="J45" s="341">
        <v>2725</v>
      </c>
      <c r="K45" s="341">
        <v>2831</v>
      </c>
      <c r="L45" s="341">
        <v>2884</v>
      </c>
      <c r="M45" s="342">
        <v>2928</v>
      </c>
    </row>
    <row r="46" spans="2:13" ht="27.75" customHeight="1">
      <c r="B46" s="1178"/>
      <c r="C46" s="1179"/>
      <c r="D46" s="104"/>
      <c r="E46" s="1182" t="s">
        <v>35</v>
      </c>
      <c r="F46" s="1182"/>
      <c r="G46" s="1182"/>
      <c r="H46" s="1183"/>
      <c r="I46" s="340" t="s">
        <v>505</v>
      </c>
      <c r="J46" s="341" t="s">
        <v>505</v>
      </c>
      <c r="K46" s="341" t="s">
        <v>505</v>
      </c>
      <c r="L46" s="341" t="s">
        <v>505</v>
      </c>
      <c r="M46" s="342" t="s">
        <v>505</v>
      </c>
    </row>
    <row r="47" spans="2:13" ht="27.75" customHeight="1">
      <c r="B47" s="1178"/>
      <c r="C47" s="1179"/>
      <c r="D47" s="105"/>
      <c r="E47" s="1192" t="s">
        <v>36</v>
      </c>
      <c r="F47" s="1193"/>
      <c r="G47" s="1193"/>
      <c r="H47" s="1194"/>
      <c r="I47" s="340" t="s">
        <v>505</v>
      </c>
      <c r="J47" s="341" t="s">
        <v>505</v>
      </c>
      <c r="K47" s="341" t="s">
        <v>505</v>
      </c>
      <c r="L47" s="341" t="s">
        <v>505</v>
      </c>
      <c r="M47" s="342" t="s">
        <v>505</v>
      </c>
    </row>
    <row r="48" spans="2:13" ht="27.75" customHeight="1">
      <c r="B48" s="1178"/>
      <c r="C48" s="1179"/>
      <c r="D48" s="103"/>
      <c r="E48" s="1182" t="s">
        <v>37</v>
      </c>
      <c r="F48" s="1182"/>
      <c r="G48" s="1182"/>
      <c r="H48" s="1183"/>
      <c r="I48" s="340" t="s">
        <v>505</v>
      </c>
      <c r="J48" s="341" t="s">
        <v>505</v>
      </c>
      <c r="K48" s="341" t="s">
        <v>505</v>
      </c>
      <c r="L48" s="341" t="s">
        <v>505</v>
      </c>
      <c r="M48" s="342" t="s">
        <v>505</v>
      </c>
    </row>
    <row r="49" spans="2:13" ht="27.75" customHeight="1">
      <c r="B49" s="1180"/>
      <c r="C49" s="1181"/>
      <c r="D49" s="103"/>
      <c r="E49" s="1182" t="s">
        <v>38</v>
      </c>
      <c r="F49" s="1182"/>
      <c r="G49" s="1182"/>
      <c r="H49" s="1183"/>
      <c r="I49" s="340" t="s">
        <v>505</v>
      </c>
      <c r="J49" s="341" t="s">
        <v>505</v>
      </c>
      <c r="K49" s="341" t="s">
        <v>505</v>
      </c>
      <c r="L49" s="341" t="s">
        <v>505</v>
      </c>
      <c r="M49" s="342" t="s">
        <v>505</v>
      </c>
    </row>
    <row r="50" spans="2:13" ht="27.75" customHeight="1">
      <c r="B50" s="1176" t="s">
        <v>39</v>
      </c>
      <c r="C50" s="1177"/>
      <c r="D50" s="106"/>
      <c r="E50" s="1182" t="s">
        <v>40</v>
      </c>
      <c r="F50" s="1182"/>
      <c r="G50" s="1182"/>
      <c r="H50" s="1183"/>
      <c r="I50" s="340">
        <v>1449</v>
      </c>
      <c r="J50" s="341">
        <v>1766</v>
      </c>
      <c r="K50" s="341">
        <v>2571</v>
      </c>
      <c r="L50" s="341">
        <v>3604</v>
      </c>
      <c r="M50" s="342">
        <v>5679</v>
      </c>
    </row>
    <row r="51" spans="2:13" ht="27.75" customHeight="1">
      <c r="B51" s="1178"/>
      <c r="C51" s="1179"/>
      <c r="D51" s="103"/>
      <c r="E51" s="1182" t="s">
        <v>41</v>
      </c>
      <c r="F51" s="1182"/>
      <c r="G51" s="1182"/>
      <c r="H51" s="1183"/>
      <c r="I51" s="340">
        <v>3964</v>
      </c>
      <c r="J51" s="341">
        <v>4810</v>
      </c>
      <c r="K51" s="341">
        <v>5298</v>
      </c>
      <c r="L51" s="341">
        <v>5390</v>
      </c>
      <c r="M51" s="342">
        <v>5118</v>
      </c>
    </row>
    <row r="52" spans="2:13" ht="27.75" customHeight="1">
      <c r="B52" s="1180"/>
      <c r="C52" s="1181"/>
      <c r="D52" s="103"/>
      <c r="E52" s="1182" t="s">
        <v>42</v>
      </c>
      <c r="F52" s="1182"/>
      <c r="G52" s="1182"/>
      <c r="H52" s="1183"/>
      <c r="I52" s="340">
        <v>19706</v>
      </c>
      <c r="J52" s="341">
        <v>19819</v>
      </c>
      <c r="K52" s="341">
        <v>19616</v>
      </c>
      <c r="L52" s="341">
        <v>19442</v>
      </c>
      <c r="M52" s="342">
        <v>19100</v>
      </c>
    </row>
    <row r="53" spans="2:13" ht="27.75" customHeight="1" thickBot="1">
      <c r="B53" s="1184" t="s">
        <v>43</v>
      </c>
      <c r="C53" s="1185"/>
      <c r="D53" s="107"/>
      <c r="E53" s="1186" t="s">
        <v>44</v>
      </c>
      <c r="F53" s="1186"/>
      <c r="G53" s="1186"/>
      <c r="H53" s="1187"/>
      <c r="I53" s="343">
        <v>3561</v>
      </c>
      <c r="J53" s="344">
        <v>3461</v>
      </c>
      <c r="K53" s="344">
        <v>3169</v>
      </c>
      <c r="L53" s="344">
        <v>2147</v>
      </c>
      <c r="M53" s="345">
        <v>257</v>
      </c>
    </row>
    <row r="54" spans="2:13" ht="27.75" customHeight="1">
      <c r="B54" s="108" t="s">
        <v>45</v>
      </c>
      <c r="C54" s="109"/>
      <c r="D54" s="109"/>
      <c r="E54" s="110"/>
      <c r="F54" s="110"/>
      <c r="G54" s="110"/>
      <c r="H54" s="110"/>
      <c r="I54" s="111"/>
      <c r="J54" s="111"/>
      <c r="K54" s="111"/>
      <c r="L54" s="111"/>
      <c r="M54" s="111"/>
    </row>
    <row r="55" spans="2:13"/>
  </sheetData>
  <sheetProtection algorithmName="SHA-512" hashValue="CfgdO35r1mmhw4gE281gb7+nZSQOuCsMalVa3BOZd0dN5BzJVbw+lZ6W6eE+C8HcDKGDt3fuORl8iU0spbcUAQ==" saltValue="j7Ec8SYZk5Lai9S2ydhJ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548</v>
      </c>
      <c r="G54" s="116" t="s">
        <v>549</v>
      </c>
      <c r="H54" s="117" t="s">
        <v>550</v>
      </c>
    </row>
    <row r="55" spans="2:8" ht="52.5" customHeight="1">
      <c r="B55" s="118"/>
      <c r="C55" s="1203" t="s">
        <v>47</v>
      </c>
      <c r="D55" s="1203"/>
      <c r="E55" s="1204"/>
      <c r="F55" s="119">
        <v>1681</v>
      </c>
      <c r="G55" s="119">
        <v>2441</v>
      </c>
      <c r="H55" s="120">
        <v>3964</v>
      </c>
    </row>
    <row r="56" spans="2:8" ht="52.5" customHeight="1">
      <c r="B56" s="121"/>
      <c r="C56" s="1205" t="s">
        <v>48</v>
      </c>
      <c r="D56" s="1205"/>
      <c r="E56" s="1206"/>
      <c r="F56" s="122">
        <v>11</v>
      </c>
      <c r="G56" s="122">
        <v>11</v>
      </c>
      <c r="H56" s="123">
        <v>332</v>
      </c>
    </row>
    <row r="57" spans="2:8" ht="53.25" customHeight="1">
      <c r="B57" s="121"/>
      <c r="C57" s="1207" t="s">
        <v>49</v>
      </c>
      <c r="D57" s="1207"/>
      <c r="E57" s="1208"/>
      <c r="F57" s="124">
        <v>374</v>
      </c>
      <c r="G57" s="124">
        <v>532</v>
      </c>
      <c r="H57" s="125">
        <v>713</v>
      </c>
    </row>
    <row r="58" spans="2:8" ht="45.75" customHeight="1">
      <c r="B58" s="126"/>
      <c r="C58" s="1195" t="s">
        <v>577</v>
      </c>
      <c r="D58" s="1196"/>
      <c r="E58" s="1197"/>
      <c r="F58" s="127">
        <v>232</v>
      </c>
      <c r="G58" s="127">
        <v>409</v>
      </c>
      <c r="H58" s="128">
        <v>389</v>
      </c>
    </row>
    <row r="59" spans="2:8" ht="45.75" customHeight="1">
      <c r="B59" s="126"/>
      <c r="C59" s="1195" t="s">
        <v>578</v>
      </c>
      <c r="D59" s="1196"/>
      <c r="E59" s="1197"/>
      <c r="F59" s="127">
        <v>0</v>
      </c>
      <c r="G59" s="127">
        <v>0</v>
      </c>
      <c r="H59" s="128">
        <v>200</v>
      </c>
    </row>
    <row r="60" spans="2:8" ht="45.75" customHeight="1">
      <c r="B60" s="126"/>
      <c r="C60" s="1195" t="s">
        <v>579</v>
      </c>
      <c r="D60" s="1196"/>
      <c r="E60" s="1197"/>
      <c r="F60" s="127">
        <v>77</v>
      </c>
      <c r="G60" s="127">
        <v>77</v>
      </c>
      <c r="H60" s="128">
        <v>77</v>
      </c>
    </row>
    <row r="61" spans="2:8" ht="45.75" customHeight="1">
      <c r="B61" s="126"/>
      <c r="C61" s="1195" t="s">
        <v>580</v>
      </c>
      <c r="D61" s="1196"/>
      <c r="E61" s="1197"/>
      <c r="F61" s="127">
        <v>19</v>
      </c>
      <c r="G61" s="127">
        <v>19</v>
      </c>
      <c r="H61" s="128">
        <v>20</v>
      </c>
    </row>
    <row r="62" spans="2:8" ht="45.75" customHeight="1" thickBot="1">
      <c r="B62" s="129"/>
      <c r="C62" s="1198" t="s">
        <v>581</v>
      </c>
      <c r="D62" s="1199"/>
      <c r="E62" s="1200"/>
      <c r="F62" s="130">
        <v>20</v>
      </c>
      <c r="G62" s="130">
        <v>19</v>
      </c>
      <c r="H62" s="131">
        <v>19</v>
      </c>
    </row>
    <row r="63" spans="2:8" ht="52.5" customHeight="1" thickBot="1">
      <c r="B63" s="132"/>
      <c r="C63" s="1201" t="s">
        <v>50</v>
      </c>
      <c r="D63" s="1201"/>
      <c r="E63" s="1202"/>
      <c r="F63" s="133">
        <v>2066</v>
      </c>
      <c r="G63" s="133">
        <v>2984</v>
      </c>
      <c r="H63" s="134">
        <v>5009</v>
      </c>
    </row>
    <row r="64" spans="2:8"/>
  </sheetData>
  <sheetProtection algorithmName="SHA-512" hashValue="mCCpEHcGwStAlQYcVgu3YvJzVa3CTkRY5YO8tabdvHX7xEabsTJCQ5Fh/957NTodHNdsrD/QJSv0nl86Pfq0kQ==" saltValue="As1bDLlgJKy5rKbq+sAD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1211" customWidth="1"/>
    <col min="2" max="107" width="2.5" style="1211" customWidth="1"/>
    <col min="108" max="108" width="6.125" style="1218" customWidth="1"/>
    <col min="109" max="109" width="5.875" style="1217" customWidth="1"/>
    <col min="110" max="16384" width="8.625" style="1211" hidden="1"/>
  </cols>
  <sheetData>
    <row r="1" spans="1:109" ht="42.75" customHeight="1">
      <c r="A1" s="1209"/>
      <c r="B1" s="1210"/>
      <c r="DD1" s="1211"/>
      <c r="DE1" s="1211"/>
    </row>
    <row r="2" spans="1:109" ht="25.5" customHeight="1">
      <c r="A2" s="1212"/>
      <c r="C2" s="1212"/>
      <c r="O2" s="1212"/>
      <c r="P2" s="1212"/>
      <c r="Q2" s="1212"/>
      <c r="R2" s="1212"/>
      <c r="S2" s="1212"/>
      <c r="T2" s="1212"/>
      <c r="U2" s="1212"/>
      <c r="V2" s="1212"/>
      <c r="W2" s="1212"/>
      <c r="X2" s="1212"/>
      <c r="Y2" s="1212"/>
      <c r="Z2" s="1212"/>
      <c r="AA2" s="1212"/>
      <c r="AB2" s="1212"/>
      <c r="AC2" s="1212"/>
      <c r="AD2" s="1212"/>
      <c r="AE2" s="1212"/>
      <c r="AF2" s="1212"/>
      <c r="AG2" s="1212"/>
      <c r="AH2" s="1212"/>
      <c r="AI2" s="1212"/>
      <c r="AU2" s="1212"/>
      <c r="BG2" s="1212"/>
      <c r="BS2" s="1212"/>
      <c r="CE2" s="1212"/>
      <c r="CQ2" s="1212"/>
      <c r="DD2" s="1211"/>
      <c r="DE2" s="1211"/>
    </row>
    <row r="3" spans="1:109" ht="25.5" customHeight="1">
      <c r="A3" s="1212"/>
      <c r="C3" s="1212"/>
      <c r="O3" s="1212"/>
      <c r="P3" s="1212"/>
      <c r="Q3" s="1212"/>
      <c r="R3" s="1212"/>
      <c r="S3" s="1212"/>
      <c r="T3" s="1212"/>
      <c r="U3" s="1212"/>
      <c r="V3" s="1212"/>
      <c r="W3" s="1212"/>
      <c r="X3" s="1212"/>
      <c r="Y3" s="1212"/>
      <c r="Z3" s="1212"/>
      <c r="AA3" s="1212"/>
      <c r="AB3" s="1212"/>
      <c r="AC3" s="1212"/>
      <c r="AD3" s="1212"/>
      <c r="AE3" s="1212"/>
      <c r="AF3" s="1212"/>
      <c r="AG3" s="1212"/>
      <c r="AH3" s="1212"/>
      <c r="AI3" s="1212"/>
      <c r="AU3" s="1212"/>
      <c r="BG3" s="1212"/>
      <c r="BS3" s="1212"/>
      <c r="CE3" s="1212"/>
      <c r="CQ3" s="1212"/>
      <c r="DD3" s="1211"/>
      <c r="DE3" s="1211"/>
    </row>
    <row r="4" spans="1:109" s="241" customFormat="1">
      <c r="A4" s="1212"/>
      <c r="B4" s="1212"/>
      <c r="C4" s="1212"/>
      <c r="D4" s="1212"/>
      <c r="E4" s="1212"/>
      <c r="F4" s="1212"/>
      <c r="G4" s="1212"/>
      <c r="H4" s="1212"/>
      <c r="I4" s="1212"/>
      <c r="J4" s="1212"/>
      <c r="K4" s="1212"/>
      <c r="L4" s="1212"/>
      <c r="M4" s="1212"/>
      <c r="N4" s="1212"/>
      <c r="O4" s="1212"/>
      <c r="P4" s="1212"/>
      <c r="Q4" s="1212"/>
      <c r="R4" s="1212"/>
      <c r="S4" s="1212"/>
      <c r="T4" s="1212"/>
      <c r="U4" s="1212"/>
      <c r="V4" s="1212"/>
      <c r="W4" s="1212"/>
      <c r="X4" s="1212"/>
      <c r="Y4" s="1212"/>
      <c r="Z4" s="1212"/>
      <c r="AA4" s="1212"/>
      <c r="AB4" s="1212"/>
      <c r="AC4" s="1212"/>
      <c r="AD4" s="1212"/>
      <c r="AE4" s="1212"/>
      <c r="AF4" s="1212"/>
      <c r="AG4" s="1212"/>
      <c r="AH4" s="1212"/>
      <c r="AI4" s="1212"/>
      <c r="AJ4" s="1212"/>
      <c r="AK4" s="1212"/>
      <c r="AL4" s="1212"/>
      <c r="AM4" s="1212"/>
      <c r="AN4" s="1212"/>
      <c r="AO4" s="1212"/>
      <c r="AP4" s="1212"/>
      <c r="AQ4" s="1212"/>
      <c r="AR4" s="1212"/>
      <c r="AS4" s="1212"/>
      <c r="AT4" s="1212"/>
      <c r="AU4" s="1212"/>
      <c r="AV4" s="1212"/>
      <c r="AW4" s="1212"/>
      <c r="AX4" s="1212"/>
      <c r="AY4" s="1212"/>
      <c r="AZ4" s="1212"/>
      <c r="BA4" s="1212"/>
      <c r="BB4" s="1212"/>
      <c r="BC4" s="1212"/>
      <c r="BD4" s="1212"/>
      <c r="BE4" s="1212"/>
      <c r="BF4" s="1212"/>
      <c r="BG4" s="1212"/>
      <c r="BH4" s="1212"/>
      <c r="BI4" s="1212"/>
      <c r="BJ4" s="1212"/>
      <c r="BK4" s="1212"/>
      <c r="BL4" s="1212"/>
      <c r="BM4" s="1212"/>
      <c r="BN4" s="1212"/>
      <c r="BO4" s="1212"/>
      <c r="BP4" s="1212"/>
      <c r="BQ4" s="1212"/>
      <c r="BR4" s="1212"/>
      <c r="BS4" s="1212"/>
      <c r="BT4" s="1212"/>
      <c r="BU4" s="1212"/>
      <c r="BV4" s="1212"/>
      <c r="BW4" s="1212"/>
      <c r="BX4" s="1212"/>
      <c r="BY4" s="1212"/>
      <c r="BZ4" s="1212"/>
      <c r="CA4" s="1212"/>
      <c r="CB4" s="1212"/>
      <c r="CC4" s="1212"/>
      <c r="CD4" s="1212"/>
      <c r="CE4" s="1212"/>
      <c r="CF4" s="1212"/>
      <c r="CG4" s="1212"/>
      <c r="CH4" s="1212"/>
      <c r="CI4" s="1212"/>
      <c r="CJ4" s="1212"/>
      <c r="CK4" s="1212"/>
      <c r="CL4" s="1212"/>
      <c r="CM4" s="1212"/>
      <c r="CN4" s="1212"/>
      <c r="CO4" s="1212"/>
      <c r="CP4" s="1212"/>
      <c r="CQ4" s="1212"/>
      <c r="CR4" s="1212"/>
      <c r="CS4" s="1212"/>
      <c r="CT4" s="1212"/>
      <c r="CU4" s="1212"/>
      <c r="CV4" s="1212"/>
      <c r="CW4" s="1212"/>
      <c r="CX4" s="1212"/>
      <c r="CY4" s="1212"/>
      <c r="CZ4" s="1212"/>
      <c r="DA4" s="1212"/>
      <c r="DB4" s="1212"/>
      <c r="DC4" s="1212"/>
      <c r="DD4" s="1212"/>
      <c r="DE4" s="1212"/>
    </row>
    <row r="5" spans="1:109" s="241" customFormat="1">
      <c r="A5" s="1212"/>
      <c r="B5" s="1212"/>
      <c r="C5" s="1212"/>
      <c r="D5" s="1212"/>
      <c r="E5" s="1212"/>
      <c r="F5" s="1212"/>
      <c r="G5" s="1212"/>
      <c r="H5" s="1212"/>
      <c r="I5" s="1212"/>
      <c r="J5" s="1212"/>
      <c r="K5" s="1212"/>
      <c r="L5" s="1212"/>
      <c r="M5" s="1212"/>
      <c r="N5" s="1212"/>
      <c r="O5" s="1212"/>
      <c r="P5" s="1212"/>
      <c r="Q5" s="1212"/>
      <c r="R5" s="1212"/>
      <c r="S5" s="1212"/>
      <c r="T5" s="1212"/>
      <c r="U5" s="1212"/>
      <c r="V5" s="1212"/>
      <c r="W5" s="1212"/>
      <c r="X5" s="1212"/>
      <c r="Y5" s="1212"/>
      <c r="Z5" s="1212"/>
      <c r="AA5" s="1212"/>
      <c r="AB5" s="1212"/>
      <c r="AC5" s="1212"/>
      <c r="AD5" s="1212"/>
      <c r="AE5" s="1212"/>
      <c r="AF5" s="1212"/>
      <c r="AG5" s="1212"/>
      <c r="AH5" s="1212"/>
      <c r="AI5" s="1212"/>
      <c r="AJ5" s="1212"/>
      <c r="AK5" s="1212"/>
      <c r="AL5" s="1212"/>
      <c r="AM5" s="1212"/>
      <c r="AN5" s="1212"/>
      <c r="AO5" s="1212"/>
      <c r="AP5" s="1212"/>
      <c r="AQ5" s="1212"/>
      <c r="AR5" s="1212"/>
      <c r="AS5" s="1212"/>
      <c r="AT5" s="1212"/>
      <c r="AU5" s="1212"/>
      <c r="AV5" s="1212"/>
      <c r="AW5" s="1212"/>
      <c r="AX5" s="1212"/>
      <c r="AY5" s="1212"/>
      <c r="AZ5" s="1212"/>
      <c r="BA5" s="1212"/>
      <c r="BB5" s="1212"/>
      <c r="BC5" s="1212"/>
      <c r="BD5" s="1212"/>
      <c r="BE5" s="1212"/>
      <c r="BF5" s="1212"/>
      <c r="BG5" s="1212"/>
      <c r="BH5" s="1212"/>
      <c r="BI5" s="1212"/>
      <c r="BJ5" s="1212"/>
      <c r="BK5" s="1212"/>
      <c r="BL5" s="1212"/>
      <c r="BM5" s="1212"/>
      <c r="BN5" s="1212"/>
      <c r="BO5" s="1212"/>
      <c r="BP5" s="1212"/>
      <c r="BQ5" s="1212"/>
      <c r="BR5" s="1212"/>
      <c r="BS5" s="1212"/>
      <c r="BT5" s="1212"/>
      <c r="BU5" s="1212"/>
      <c r="BV5" s="1212"/>
      <c r="BW5" s="1212"/>
      <c r="BX5" s="1212"/>
      <c r="BY5" s="1212"/>
      <c r="BZ5" s="1212"/>
      <c r="CA5" s="1212"/>
      <c r="CB5" s="1212"/>
      <c r="CC5" s="1212"/>
      <c r="CD5" s="1212"/>
      <c r="CE5" s="1212"/>
      <c r="CF5" s="1212"/>
      <c r="CG5" s="1212"/>
      <c r="CH5" s="1212"/>
      <c r="CI5" s="1212"/>
      <c r="CJ5" s="1212"/>
      <c r="CK5" s="1212"/>
      <c r="CL5" s="1212"/>
      <c r="CM5" s="1212"/>
      <c r="CN5" s="1212"/>
      <c r="CO5" s="1212"/>
      <c r="CP5" s="1212"/>
      <c r="CQ5" s="1212"/>
      <c r="CR5" s="1212"/>
      <c r="CS5" s="1212"/>
      <c r="CT5" s="1212"/>
      <c r="CU5" s="1212"/>
      <c r="CV5" s="1212"/>
      <c r="CW5" s="1212"/>
      <c r="CX5" s="1212"/>
      <c r="CY5" s="1212"/>
      <c r="CZ5" s="1212"/>
      <c r="DA5" s="1212"/>
      <c r="DB5" s="1212"/>
      <c r="DC5" s="1212"/>
      <c r="DD5" s="1212"/>
      <c r="DE5" s="1212"/>
    </row>
    <row r="6" spans="1:109" s="241" customFormat="1">
      <c r="A6" s="1212"/>
      <c r="B6" s="1212"/>
      <c r="C6" s="1212"/>
      <c r="D6" s="1212"/>
      <c r="E6" s="1212"/>
      <c r="F6" s="1212"/>
      <c r="G6" s="1212"/>
      <c r="H6" s="1212"/>
      <c r="I6" s="1212"/>
      <c r="J6" s="1212"/>
      <c r="K6" s="1212"/>
      <c r="L6" s="1212"/>
      <c r="M6" s="1212"/>
      <c r="N6" s="1212"/>
      <c r="O6" s="1212"/>
      <c r="P6" s="1212"/>
      <c r="Q6" s="1212"/>
      <c r="R6" s="1212"/>
      <c r="S6" s="1212"/>
      <c r="T6" s="1212"/>
      <c r="U6" s="1212"/>
      <c r="V6" s="1212"/>
      <c r="W6" s="1212"/>
      <c r="X6" s="1212"/>
      <c r="Y6" s="1212"/>
      <c r="Z6" s="1212"/>
      <c r="AA6" s="1212"/>
      <c r="AB6" s="1212"/>
      <c r="AC6" s="1212"/>
      <c r="AD6" s="1212"/>
      <c r="AE6" s="1212"/>
      <c r="AF6" s="1212"/>
      <c r="AG6" s="1212"/>
      <c r="AH6" s="1212"/>
      <c r="AI6" s="1212"/>
      <c r="AJ6" s="1212"/>
      <c r="AK6" s="1212"/>
      <c r="AL6" s="1212"/>
      <c r="AM6" s="1212"/>
      <c r="AN6" s="1212"/>
      <c r="AO6" s="1212"/>
      <c r="AP6" s="1212"/>
      <c r="AQ6" s="1212"/>
      <c r="AR6" s="1212"/>
      <c r="AS6" s="1212"/>
      <c r="AT6" s="1212"/>
      <c r="AU6" s="1212"/>
      <c r="AV6" s="1212"/>
      <c r="AW6" s="1212"/>
      <c r="AX6" s="1212"/>
      <c r="AY6" s="1212"/>
      <c r="AZ6" s="1212"/>
      <c r="BA6" s="1212"/>
      <c r="BB6" s="1212"/>
      <c r="BC6" s="1212"/>
      <c r="BD6" s="1212"/>
      <c r="BE6" s="1212"/>
      <c r="BF6" s="1212"/>
      <c r="BG6" s="1212"/>
      <c r="BH6" s="1212"/>
      <c r="BI6" s="1212"/>
      <c r="BJ6" s="1212"/>
      <c r="BK6" s="1212"/>
      <c r="BL6" s="1212"/>
      <c r="BM6" s="1212"/>
      <c r="BN6" s="1212"/>
      <c r="BO6" s="1212"/>
      <c r="BP6" s="1212"/>
      <c r="BQ6" s="1212"/>
      <c r="BR6" s="1212"/>
      <c r="BS6" s="1212"/>
      <c r="BT6" s="1212"/>
      <c r="BU6" s="1212"/>
      <c r="BV6" s="1212"/>
      <c r="BW6" s="1212"/>
      <c r="BX6" s="1212"/>
      <c r="BY6" s="1212"/>
      <c r="BZ6" s="1212"/>
      <c r="CA6" s="1212"/>
      <c r="CB6" s="1212"/>
      <c r="CC6" s="1212"/>
      <c r="CD6" s="1212"/>
      <c r="CE6" s="1212"/>
      <c r="CF6" s="1212"/>
      <c r="CG6" s="1212"/>
      <c r="CH6" s="1212"/>
      <c r="CI6" s="1212"/>
      <c r="CJ6" s="1212"/>
      <c r="CK6" s="1212"/>
      <c r="CL6" s="1212"/>
      <c r="CM6" s="1212"/>
      <c r="CN6" s="1212"/>
      <c r="CO6" s="1212"/>
      <c r="CP6" s="1212"/>
      <c r="CQ6" s="1212"/>
      <c r="CR6" s="1212"/>
      <c r="CS6" s="1212"/>
      <c r="CT6" s="1212"/>
      <c r="CU6" s="1212"/>
      <c r="CV6" s="1212"/>
      <c r="CW6" s="1212"/>
      <c r="CX6" s="1212"/>
      <c r="CY6" s="1212"/>
      <c r="CZ6" s="1212"/>
      <c r="DA6" s="1212"/>
      <c r="DB6" s="1212"/>
      <c r="DC6" s="1212"/>
      <c r="DD6" s="1212"/>
      <c r="DE6" s="1212"/>
    </row>
    <row r="7" spans="1:109" s="241" customFormat="1">
      <c r="A7" s="1212"/>
      <c r="B7" s="1212"/>
      <c r="C7" s="1212"/>
      <c r="D7" s="1212"/>
      <c r="E7" s="1212"/>
      <c r="F7" s="1212"/>
      <c r="G7" s="1212"/>
      <c r="H7" s="1212"/>
      <c r="I7" s="1212"/>
      <c r="J7" s="1212"/>
      <c r="K7" s="1212"/>
      <c r="L7" s="1212"/>
      <c r="M7" s="1212"/>
      <c r="N7" s="1212"/>
      <c r="O7" s="1212"/>
      <c r="P7" s="1212"/>
      <c r="Q7" s="1212"/>
      <c r="R7" s="1212"/>
      <c r="S7" s="1212"/>
      <c r="T7" s="1212"/>
      <c r="U7" s="1212"/>
      <c r="V7" s="1212"/>
      <c r="W7" s="1212"/>
      <c r="X7" s="1212"/>
      <c r="Y7" s="1212"/>
      <c r="Z7" s="1212"/>
      <c r="AA7" s="1212"/>
      <c r="AB7" s="1212"/>
      <c r="AC7" s="1212"/>
      <c r="AD7" s="1212"/>
      <c r="AE7" s="1212"/>
      <c r="AF7" s="1212"/>
      <c r="AG7" s="1212"/>
      <c r="AH7" s="1212"/>
      <c r="AI7" s="1212"/>
      <c r="AJ7" s="1212"/>
      <c r="AK7" s="1212"/>
      <c r="AL7" s="1212"/>
      <c r="AM7" s="1212"/>
      <c r="AN7" s="1212"/>
      <c r="AO7" s="1212"/>
      <c r="AP7" s="1212"/>
      <c r="AQ7" s="1212"/>
      <c r="AR7" s="1212"/>
      <c r="AS7" s="1212"/>
      <c r="AT7" s="1212"/>
      <c r="AU7" s="1212"/>
      <c r="AV7" s="1212"/>
      <c r="AW7" s="1212"/>
      <c r="AX7" s="1212"/>
      <c r="AY7" s="1212"/>
      <c r="AZ7" s="1212"/>
      <c r="BA7" s="1212"/>
      <c r="BB7" s="1212"/>
      <c r="BC7" s="1212"/>
      <c r="BD7" s="1212"/>
      <c r="BE7" s="1212"/>
      <c r="BF7" s="1212"/>
      <c r="BG7" s="1212"/>
      <c r="BH7" s="1212"/>
      <c r="BI7" s="1212"/>
      <c r="BJ7" s="1212"/>
      <c r="BK7" s="1212"/>
      <c r="BL7" s="1212"/>
      <c r="BM7" s="1212"/>
      <c r="BN7" s="1212"/>
      <c r="BO7" s="1212"/>
      <c r="BP7" s="1212"/>
      <c r="BQ7" s="1212"/>
      <c r="BR7" s="1212"/>
      <c r="BS7" s="1212"/>
      <c r="BT7" s="1212"/>
      <c r="BU7" s="1212"/>
      <c r="BV7" s="1212"/>
      <c r="BW7" s="1212"/>
      <c r="BX7" s="1212"/>
      <c r="BY7" s="1212"/>
      <c r="BZ7" s="1212"/>
      <c r="CA7" s="1212"/>
      <c r="CB7" s="1212"/>
      <c r="CC7" s="1212"/>
      <c r="CD7" s="1212"/>
      <c r="CE7" s="1212"/>
      <c r="CF7" s="1212"/>
      <c r="CG7" s="1212"/>
      <c r="CH7" s="1212"/>
      <c r="CI7" s="1212"/>
      <c r="CJ7" s="1212"/>
      <c r="CK7" s="1212"/>
      <c r="CL7" s="1212"/>
      <c r="CM7" s="1212"/>
      <c r="CN7" s="1212"/>
      <c r="CO7" s="1212"/>
      <c r="CP7" s="1212"/>
      <c r="CQ7" s="1212"/>
      <c r="CR7" s="1212"/>
      <c r="CS7" s="1212"/>
      <c r="CT7" s="1212"/>
      <c r="CU7" s="1212"/>
      <c r="CV7" s="1212"/>
      <c r="CW7" s="1212"/>
      <c r="CX7" s="1212"/>
      <c r="CY7" s="1212"/>
      <c r="CZ7" s="1212"/>
      <c r="DA7" s="1212"/>
      <c r="DB7" s="1212"/>
      <c r="DC7" s="1212"/>
      <c r="DD7" s="1212"/>
      <c r="DE7" s="1212"/>
    </row>
    <row r="8" spans="1:109" s="241" customFormat="1">
      <c r="A8" s="1212"/>
      <c r="B8" s="1212"/>
      <c r="C8" s="1212"/>
      <c r="D8" s="1212"/>
      <c r="E8" s="1212"/>
      <c r="F8" s="1212"/>
      <c r="G8" s="1212"/>
      <c r="H8" s="1212"/>
      <c r="I8" s="1212"/>
      <c r="J8" s="1212"/>
      <c r="K8" s="1212"/>
      <c r="L8" s="1212"/>
      <c r="M8" s="1212"/>
      <c r="N8" s="1212"/>
      <c r="O8" s="1212"/>
      <c r="P8" s="1212"/>
      <c r="Q8" s="1212"/>
      <c r="R8" s="1212"/>
      <c r="S8" s="1212"/>
      <c r="T8" s="1212"/>
      <c r="U8" s="1212"/>
      <c r="V8" s="1212"/>
      <c r="W8" s="1212"/>
      <c r="X8" s="1212"/>
      <c r="Y8" s="1212"/>
      <c r="Z8" s="1212"/>
      <c r="AA8" s="1212"/>
      <c r="AB8" s="1212"/>
      <c r="AC8" s="1212"/>
      <c r="AD8" s="1212"/>
      <c r="AE8" s="1212"/>
      <c r="AF8" s="1212"/>
      <c r="AG8" s="1212"/>
      <c r="AH8" s="1212"/>
      <c r="AI8" s="1212"/>
      <c r="AJ8" s="1212"/>
      <c r="AK8" s="1212"/>
      <c r="AL8" s="1212"/>
      <c r="AM8" s="1212"/>
      <c r="AN8" s="1212"/>
      <c r="AO8" s="1212"/>
      <c r="AP8" s="1212"/>
      <c r="AQ8" s="1212"/>
      <c r="AR8" s="1212"/>
      <c r="AS8" s="1212"/>
      <c r="AT8" s="1212"/>
      <c r="AU8" s="1212"/>
      <c r="AV8" s="1212"/>
      <c r="AW8" s="1212"/>
      <c r="AX8" s="1212"/>
      <c r="AY8" s="1212"/>
      <c r="AZ8" s="1212"/>
      <c r="BA8" s="1212"/>
      <c r="BB8" s="1212"/>
      <c r="BC8" s="1212"/>
      <c r="BD8" s="1212"/>
      <c r="BE8" s="1212"/>
      <c r="BF8" s="1212"/>
      <c r="BG8" s="1212"/>
      <c r="BH8" s="1212"/>
      <c r="BI8" s="1212"/>
      <c r="BJ8" s="1212"/>
      <c r="BK8" s="1212"/>
      <c r="BL8" s="1212"/>
      <c r="BM8" s="1212"/>
      <c r="BN8" s="1212"/>
      <c r="BO8" s="1212"/>
      <c r="BP8" s="1212"/>
      <c r="BQ8" s="1212"/>
      <c r="BR8" s="1212"/>
      <c r="BS8" s="1212"/>
      <c r="BT8" s="1212"/>
      <c r="BU8" s="1212"/>
      <c r="BV8" s="1212"/>
      <c r="BW8" s="1212"/>
      <c r="BX8" s="1212"/>
      <c r="BY8" s="1212"/>
      <c r="BZ8" s="1212"/>
      <c r="CA8" s="1212"/>
      <c r="CB8" s="1212"/>
      <c r="CC8" s="1212"/>
      <c r="CD8" s="1212"/>
      <c r="CE8" s="1212"/>
      <c r="CF8" s="1212"/>
      <c r="CG8" s="1212"/>
      <c r="CH8" s="1212"/>
      <c r="CI8" s="1212"/>
      <c r="CJ8" s="1212"/>
      <c r="CK8" s="1212"/>
      <c r="CL8" s="1212"/>
      <c r="CM8" s="1212"/>
      <c r="CN8" s="1212"/>
      <c r="CO8" s="1212"/>
      <c r="CP8" s="1212"/>
      <c r="CQ8" s="1212"/>
      <c r="CR8" s="1212"/>
      <c r="CS8" s="1212"/>
      <c r="CT8" s="1212"/>
      <c r="CU8" s="1212"/>
      <c r="CV8" s="1212"/>
      <c r="CW8" s="1212"/>
      <c r="CX8" s="1212"/>
      <c r="CY8" s="1212"/>
      <c r="CZ8" s="1212"/>
      <c r="DA8" s="1212"/>
      <c r="DB8" s="1212"/>
      <c r="DC8" s="1212"/>
      <c r="DD8" s="1212"/>
      <c r="DE8" s="1212"/>
    </row>
    <row r="9" spans="1:109" s="241" customFormat="1">
      <c r="A9" s="1212"/>
      <c r="B9" s="1212"/>
      <c r="C9" s="1212"/>
      <c r="D9" s="1212"/>
      <c r="E9" s="1212"/>
      <c r="F9" s="1212"/>
      <c r="G9" s="1212"/>
      <c r="H9" s="1212"/>
      <c r="I9" s="1212"/>
      <c r="J9" s="1212"/>
      <c r="K9" s="1212"/>
      <c r="L9" s="1212"/>
      <c r="M9" s="1212"/>
      <c r="N9" s="1212"/>
      <c r="O9" s="1212"/>
      <c r="P9" s="1212"/>
      <c r="Q9" s="1212"/>
      <c r="R9" s="1212"/>
      <c r="S9" s="1212"/>
      <c r="T9" s="1212"/>
      <c r="U9" s="1212"/>
      <c r="V9" s="1212"/>
      <c r="W9" s="1212"/>
      <c r="X9" s="1212"/>
      <c r="Y9" s="1212"/>
      <c r="Z9" s="1212"/>
      <c r="AA9" s="1212"/>
      <c r="AB9" s="1212"/>
      <c r="AC9" s="1212"/>
      <c r="AD9" s="1212"/>
      <c r="AE9" s="1212"/>
      <c r="AF9" s="1212"/>
      <c r="AG9" s="1212"/>
      <c r="AH9" s="1212"/>
      <c r="AI9" s="1212"/>
      <c r="AJ9" s="1212"/>
      <c r="AK9" s="1212"/>
      <c r="AL9" s="1212"/>
      <c r="AM9" s="1212"/>
      <c r="AN9" s="1212"/>
      <c r="AO9" s="1212"/>
      <c r="AP9" s="1212"/>
      <c r="AQ9" s="1212"/>
      <c r="AR9" s="1212"/>
      <c r="AS9" s="1212"/>
      <c r="AT9" s="1212"/>
      <c r="AU9" s="1212"/>
      <c r="AV9" s="1212"/>
      <c r="AW9" s="1212"/>
      <c r="AX9" s="1212"/>
      <c r="AY9" s="1212"/>
      <c r="AZ9" s="1212"/>
      <c r="BA9" s="1212"/>
      <c r="BB9" s="1212"/>
      <c r="BC9" s="1212"/>
      <c r="BD9" s="1212"/>
      <c r="BE9" s="1212"/>
      <c r="BF9" s="1212"/>
      <c r="BG9" s="1212"/>
      <c r="BH9" s="1212"/>
      <c r="BI9" s="1212"/>
      <c r="BJ9" s="1212"/>
      <c r="BK9" s="1212"/>
      <c r="BL9" s="1212"/>
      <c r="BM9" s="1212"/>
      <c r="BN9" s="1212"/>
      <c r="BO9" s="1212"/>
      <c r="BP9" s="1212"/>
      <c r="BQ9" s="1212"/>
      <c r="BR9" s="1212"/>
      <c r="BS9" s="1212"/>
      <c r="BT9" s="1212"/>
      <c r="BU9" s="1212"/>
      <c r="BV9" s="1212"/>
      <c r="BW9" s="1212"/>
      <c r="BX9" s="1212"/>
      <c r="BY9" s="1212"/>
      <c r="BZ9" s="1212"/>
      <c r="CA9" s="1212"/>
      <c r="CB9" s="1212"/>
      <c r="CC9" s="1212"/>
      <c r="CD9" s="1212"/>
      <c r="CE9" s="1212"/>
      <c r="CF9" s="1212"/>
      <c r="CG9" s="1212"/>
      <c r="CH9" s="1212"/>
      <c r="CI9" s="1212"/>
      <c r="CJ9" s="1212"/>
      <c r="CK9" s="1212"/>
      <c r="CL9" s="1212"/>
      <c r="CM9" s="1212"/>
      <c r="CN9" s="1212"/>
      <c r="CO9" s="1212"/>
      <c r="CP9" s="1212"/>
      <c r="CQ9" s="1212"/>
      <c r="CR9" s="1212"/>
      <c r="CS9" s="1212"/>
      <c r="CT9" s="1212"/>
      <c r="CU9" s="1212"/>
      <c r="CV9" s="1212"/>
      <c r="CW9" s="1212"/>
      <c r="CX9" s="1212"/>
      <c r="CY9" s="1212"/>
      <c r="CZ9" s="1212"/>
      <c r="DA9" s="1212"/>
      <c r="DB9" s="1212"/>
      <c r="DC9" s="1212"/>
      <c r="DD9" s="1212"/>
      <c r="DE9" s="1212"/>
    </row>
    <row r="10" spans="1:109" s="241" customFormat="1">
      <c r="A10" s="1212"/>
      <c r="B10" s="1212"/>
      <c r="C10" s="1212"/>
      <c r="D10" s="1212"/>
      <c r="E10" s="1212"/>
      <c r="F10" s="1212"/>
      <c r="G10" s="1212"/>
      <c r="H10" s="1212"/>
      <c r="I10" s="1212"/>
      <c r="J10" s="1212"/>
      <c r="K10" s="1212"/>
      <c r="L10" s="1212"/>
      <c r="M10" s="1212"/>
      <c r="N10" s="1212"/>
      <c r="O10" s="1212"/>
      <c r="P10" s="1212"/>
      <c r="Q10" s="1212"/>
      <c r="R10" s="1212"/>
      <c r="S10" s="1212"/>
      <c r="T10" s="1212"/>
      <c r="U10" s="1212"/>
      <c r="V10" s="1212"/>
      <c r="W10" s="1212"/>
      <c r="X10" s="1212"/>
      <c r="Y10" s="1212"/>
      <c r="Z10" s="1212"/>
      <c r="AA10" s="1212"/>
      <c r="AB10" s="1212"/>
      <c r="AC10" s="1212"/>
      <c r="AD10" s="1212"/>
      <c r="AE10" s="1212"/>
      <c r="AF10" s="1212"/>
      <c r="AG10" s="1212"/>
      <c r="AH10" s="1212"/>
      <c r="AI10" s="1212"/>
      <c r="AJ10" s="1212"/>
      <c r="AK10" s="1212"/>
      <c r="AL10" s="1212"/>
      <c r="AM10" s="1212"/>
      <c r="AN10" s="1212"/>
      <c r="AO10" s="1212"/>
      <c r="AP10" s="1212"/>
      <c r="AQ10" s="1212"/>
      <c r="AR10" s="1212"/>
      <c r="AS10" s="1212"/>
      <c r="AT10" s="1212"/>
      <c r="AU10" s="1212"/>
      <c r="AV10" s="1212"/>
      <c r="AW10" s="1212"/>
      <c r="AX10" s="1212"/>
      <c r="AY10" s="1212"/>
      <c r="AZ10" s="1212"/>
      <c r="BA10" s="1212"/>
      <c r="BB10" s="1212"/>
      <c r="BC10" s="1212"/>
      <c r="BD10" s="1212"/>
      <c r="BE10" s="1212"/>
      <c r="BF10" s="1212"/>
      <c r="BG10" s="1212"/>
      <c r="BH10" s="1212"/>
      <c r="BI10" s="1212"/>
      <c r="BJ10" s="1212"/>
      <c r="BK10" s="1212"/>
      <c r="BL10" s="1212"/>
      <c r="BM10" s="1212"/>
      <c r="BN10" s="1212"/>
      <c r="BO10" s="1212"/>
      <c r="BP10" s="1212"/>
      <c r="BQ10" s="1212"/>
      <c r="BR10" s="1212"/>
      <c r="BS10" s="1212"/>
      <c r="BT10" s="1212"/>
      <c r="BU10" s="1212"/>
      <c r="BV10" s="1212"/>
      <c r="BW10" s="1212"/>
      <c r="BX10" s="1212"/>
      <c r="BY10" s="1212"/>
      <c r="BZ10" s="1212"/>
      <c r="CA10" s="1212"/>
      <c r="CB10" s="1212"/>
      <c r="CC10" s="1212"/>
      <c r="CD10" s="1212"/>
      <c r="CE10" s="1212"/>
      <c r="CF10" s="1212"/>
      <c r="CG10" s="1212"/>
      <c r="CH10" s="1212"/>
      <c r="CI10" s="1212"/>
      <c r="CJ10" s="1212"/>
      <c r="CK10" s="1212"/>
      <c r="CL10" s="1212"/>
      <c r="CM10" s="1212"/>
      <c r="CN10" s="1212"/>
      <c r="CO10" s="1212"/>
      <c r="CP10" s="1212"/>
      <c r="CQ10" s="1212"/>
      <c r="CR10" s="1212"/>
      <c r="CS10" s="1212"/>
      <c r="CT10" s="1212"/>
      <c r="CU10" s="1212"/>
      <c r="CV10" s="1212"/>
      <c r="CW10" s="1212"/>
      <c r="CX10" s="1212"/>
      <c r="CY10" s="1212"/>
      <c r="CZ10" s="1212"/>
      <c r="DA10" s="1212"/>
      <c r="DB10" s="1212"/>
      <c r="DC10" s="1212"/>
      <c r="DD10" s="1212"/>
      <c r="DE10" s="1212"/>
    </row>
    <row r="11" spans="1:109" s="241" customFormat="1">
      <c r="A11" s="1212"/>
      <c r="B11" s="1212"/>
      <c r="C11" s="1212"/>
      <c r="D11" s="1212"/>
      <c r="E11" s="1212"/>
      <c r="F11" s="1212"/>
      <c r="G11" s="1212"/>
      <c r="H11" s="1212"/>
      <c r="I11" s="1212"/>
      <c r="J11" s="1212"/>
      <c r="K11" s="1212"/>
      <c r="L11" s="1212"/>
      <c r="M11" s="1212"/>
      <c r="N11" s="1212"/>
      <c r="O11" s="1212"/>
      <c r="P11" s="1212"/>
      <c r="Q11" s="1212"/>
      <c r="R11" s="1212"/>
      <c r="S11" s="1212"/>
      <c r="T11" s="1212"/>
      <c r="U11" s="1212"/>
      <c r="V11" s="1212"/>
      <c r="W11" s="1212"/>
      <c r="X11" s="1212"/>
      <c r="Y11" s="1212"/>
      <c r="Z11" s="1212"/>
      <c r="AA11" s="1212"/>
      <c r="AB11" s="1212"/>
      <c r="AC11" s="1212"/>
      <c r="AD11" s="1212"/>
      <c r="AE11" s="1212"/>
      <c r="AF11" s="1212"/>
      <c r="AG11" s="1212"/>
      <c r="AH11" s="1212"/>
      <c r="AI11" s="1212"/>
      <c r="AJ11" s="1212"/>
      <c r="AK11" s="1212"/>
      <c r="AL11" s="1212"/>
      <c r="AM11" s="1212"/>
      <c r="AN11" s="1212"/>
      <c r="AO11" s="1212"/>
      <c r="AP11" s="1212"/>
      <c r="AQ11" s="1212"/>
      <c r="AR11" s="1212"/>
      <c r="AS11" s="1212"/>
      <c r="AT11" s="1212"/>
      <c r="AU11" s="1212"/>
      <c r="AV11" s="1212"/>
      <c r="AW11" s="1212"/>
      <c r="AX11" s="1212"/>
      <c r="AY11" s="1212"/>
      <c r="AZ11" s="1212"/>
      <c r="BA11" s="1212"/>
      <c r="BB11" s="1212"/>
      <c r="BC11" s="1212"/>
      <c r="BD11" s="1212"/>
      <c r="BE11" s="1212"/>
      <c r="BF11" s="1212"/>
      <c r="BG11" s="1212"/>
      <c r="BH11" s="1212"/>
      <c r="BI11" s="1212"/>
      <c r="BJ11" s="1212"/>
      <c r="BK11" s="1212"/>
      <c r="BL11" s="1212"/>
      <c r="BM11" s="1212"/>
      <c r="BN11" s="1212"/>
      <c r="BO11" s="1212"/>
      <c r="BP11" s="1212"/>
      <c r="BQ11" s="1212"/>
      <c r="BR11" s="1212"/>
      <c r="BS11" s="1212"/>
      <c r="BT11" s="1212"/>
      <c r="BU11" s="1212"/>
      <c r="BV11" s="1212"/>
      <c r="BW11" s="1212"/>
      <c r="BX11" s="1212"/>
      <c r="BY11" s="1212"/>
      <c r="BZ11" s="1212"/>
      <c r="CA11" s="1212"/>
      <c r="CB11" s="1212"/>
      <c r="CC11" s="1212"/>
      <c r="CD11" s="1212"/>
      <c r="CE11" s="1212"/>
      <c r="CF11" s="1212"/>
      <c r="CG11" s="1212"/>
      <c r="CH11" s="1212"/>
      <c r="CI11" s="1212"/>
      <c r="CJ11" s="1212"/>
      <c r="CK11" s="1212"/>
      <c r="CL11" s="1212"/>
      <c r="CM11" s="1212"/>
      <c r="CN11" s="1212"/>
      <c r="CO11" s="1212"/>
      <c r="CP11" s="1212"/>
      <c r="CQ11" s="1212"/>
      <c r="CR11" s="1212"/>
      <c r="CS11" s="1212"/>
      <c r="CT11" s="1212"/>
      <c r="CU11" s="1212"/>
      <c r="CV11" s="1212"/>
      <c r="CW11" s="1212"/>
      <c r="CX11" s="1212"/>
      <c r="CY11" s="1212"/>
      <c r="CZ11" s="1212"/>
      <c r="DA11" s="1212"/>
      <c r="DB11" s="1212"/>
      <c r="DC11" s="1212"/>
      <c r="DD11" s="1212"/>
      <c r="DE11" s="1212"/>
    </row>
    <row r="12" spans="1:109" s="241" customFormat="1">
      <c r="A12" s="1212"/>
      <c r="B12" s="1212"/>
      <c r="C12" s="1212"/>
      <c r="D12" s="1212"/>
      <c r="E12" s="1212"/>
      <c r="F12" s="1212"/>
      <c r="G12" s="1212"/>
      <c r="H12" s="1212"/>
      <c r="I12" s="1212"/>
      <c r="J12" s="1212"/>
      <c r="K12" s="1212"/>
      <c r="L12" s="1212"/>
      <c r="M12" s="1212"/>
      <c r="N12" s="1212"/>
      <c r="O12" s="1212"/>
      <c r="P12" s="1212"/>
      <c r="Q12" s="1212"/>
      <c r="R12" s="1212"/>
      <c r="S12" s="1212"/>
      <c r="T12" s="1212"/>
      <c r="U12" s="1212"/>
      <c r="V12" s="1212"/>
      <c r="W12" s="1212"/>
      <c r="X12" s="1212"/>
      <c r="Y12" s="1212"/>
      <c r="Z12" s="1212"/>
      <c r="AA12" s="1212"/>
      <c r="AB12" s="1212"/>
      <c r="AC12" s="1212"/>
      <c r="AD12" s="1212"/>
      <c r="AE12" s="1212"/>
      <c r="AF12" s="1212"/>
      <c r="AG12" s="1212"/>
      <c r="AH12" s="1212"/>
      <c r="AI12" s="1212"/>
      <c r="AJ12" s="1212"/>
      <c r="AK12" s="1212"/>
      <c r="AL12" s="1212"/>
      <c r="AM12" s="1212"/>
      <c r="AN12" s="1212"/>
      <c r="AO12" s="1212"/>
      <c r="AP12" s="1212"/>
      <c r="AQ12" s="1212"/>
      <c r="AR12" s="1212"/>
      <c r="AS12" s="1212"/>
      <c r="AT12" s="1212"/>
      <c r="AU12" s="1212"/>
      <c r="AV12" s="1212"/>
      <c r="AW12" s="1212"/>
      <c r="AX12" s="1212"/>
      <c r="AY12" s="1212"/>
      <c r="AZ12" s="1212"/>
      <c r="BA12" s="1212"/>
      <c r="BB12" s="1212"/>
      <c r="BC12" s="1212"/>
      <c r="BD12" s="1212"/>
      <c r="BE12" s="1212"/>
      <c r="BF12" s="1212"/>
      <c r="BG12" s="1212"/>
      <c r="BH12" s="1212"/>
      <c r="BI12" s="1212"/>
      <c r="BJ12" s="1212"/>
      <c r="BK12" s="1212"/>
      <c r="BL12" s="1212"/>
      <c r="BM12" s="1212"/>
      <c r="BN12" s="1212"/>
      <c r="BO12" s="1212"/>
      <c r="BP12" s="1212"/>
      <c r="BQ12" s="1212"/>
      <c r="BR12" s="1212"/>
      <c r="BS12" s="1212"/>
      <c r="BT12" s="1212"/>
      <c r="BU12" s="1212"/>
      <c r="BV12" s="1212"/>
      <c r="BW12" s="1212"/>
      <c r="BX12" s="1212"/>
      <c r="BY12" s="1212"/>
      <c r="BZ12" s="1212"/>
      <c r="CA12" s="1212"/>
      <c r="CB12" s="1212"/>
      <c r="CC12" s="1212"/>
      <c r="CD12" s="1212"/>
      <c r="CE12" s="1212"/>
      <c r="CF12" s="1212"/>
      <c r="CG12" s="1212"/>
      <c r="CH12" s="1212"/>
      <c r="CI12" s="1212"/>
      <c r="CJ12" s="1212"/>
      <c r="CK12" s="1212"/>
      <c r="CL12" s="1212"/>
      <c r="CM12" s="1212"/>
      <c r="CN12" s="1212"/>
      <c r="CO12" s="1212"/>
      <c r="CP12" s="1212"/>
      <c r="CQ12" s="1212"/>
      <c r="CR12" s="1212"/>
      <c r="CS12" s="1212"/>
      <c r="CT12" s="1212"/>
      <c r="CU12" s="1212"/>
      <c r="CV12" s="1212"/>
      <c r="CW12" s="1212"/>
      <c r="CX12" s="1212"/>
      <c r="CY12" s="1212"/>
      <c r="CZ12" s="1212"/>
      <c r="DA12" s="1212"/>
      <c r="DB12" s="1212"/>
      <c r="DC12" s="1212"/>
      <c r="DD12" s="1212"/>
      <c r="DE12" s="1212"/>
    </row>
    <row r="13" spans="1:109" s="241" customFormat="1">
      <c r="A13" s="1212"/>
      <c r="B13" s="1212"/>
      <c r="C13" s="1212"/>
      <c r="D13" s="1212"/>
      <c r="E13" s="1212"/>
      <c r="F13" s="1212"/>
      <c r="G13" s="1212"/>
      <c r="H13" s="1212"/>
      <c r="I13" s="1212"/>
      <c r="J13" s="1212"/>
      <c r="K13" s="1212"/>
      <c r="L13" s="1212"/>
      <c r="M13" s="1212"/>
      <c r="N13" s="1212"/>
      <c r="O13" s="1212"/>
      <c r="P13" s="1212"/>
      <c r="Q13" s="1212"/>
      <c r="R13" s="1212"/>
      <c r="S13" s="1212"/>
      <c r="T13" s="1212"/>
      <c r="U13" s="1212"/>
      <c r="V13" s="1212"/>
      <c r="W13" s="1212"/>
      <c r="X13" s="1212"/>
      <c r="Y13" s="1212"/>
      <c r="Z13" s="1212"/>
      <c r="AA13" s="1212"/>
      <c r="AB13" s="1212"/>
      <c r="AC13" s="1212"/>
      <c r="AD13" s="1212"/>
      <c r="AE13" s="1212"/>
      <c r="AF13" s="1212"/>
      <c r="AG13" s="1212"/>
      <c r="AH13" s="1212"/>
      <c r="AI13" s="1212"/>
      <c r="AJ13" s="1212"/>
      <c r="AK13" s="1212"/>
      <c r="AL13" s="1212"/>
      <c r="AM13" s="1212"/>
      <c r="AN13" s="1212"/>
      <c r="AO13" s="1212"/>
      <c r="AP13" s="1212"/>
      <c r="AQ13" s="1212"/>
      <c r="AR13" s="1212"/>
      <c r="AS13" s="1212"/>
      <c r="AT13" s="1212"/>
      <c r="AU13" s="1212"/>
      <c r="AV13" s="1212"/>
      <c r="AW13" s="1212"/>
      <c r="AX13" s="1212"/>
      <c r="AY13" s="1212"/>
      <c r="AZ13" s="1212"/>
      <c r="BA13" s="1212"/>
      <c r="BB13" s="1212"/>
      <c r="BC13" s="1212"/>
      <c r="BD13" s="1212"/>
      <c r="BE13" s="1212"/>
      <c r="BF13" s="1212"/>
      <c r="BG13" s="1212"/>
      <c r="BH13" s="1212"/>
      <c r="BI13" s="1212"/>
      <c r="BJ13" s="1212"/>
      <c r="BK13" s="1212"/>
      <c r="BL13" s="1212"/>
      <c r="BM13" s="1212"/>
      <c r="BN13" s="1212"/>
      <c r="BO13" s="1212"/>
      <c r="BP13" s="1212"/>
      <c r="BQ13" s="1212"/>
      <c r="BR13" s="1212"/>
      <c r="BS13" s="1212"/>
      <c r="BT13" s="1212"/>
      <c r="BU13" s="1212"/>
      <c r="BV13" s="1212"/>
      <c r="BW13" s="1212"/>
      <c r="BX13" s="1212"/>
      <c r="BY13" s="1212"/>
      <c r="BZ13" s="1212"/>
      <c r="CA13" s="1212"/>
      <c r="CB13" s="1212"/>
      <c r="CC13" s="1212"/>
      <c r="CD13" s="1212"/>
      <c r="CE13" s="1212"/>
      <c r="CF13" s="1212"/>
      <c r="CG13" s="1212"/>
      <c r="CH13" s="1212"/>
      <c r="CI13" s="1212"/>
      <c r="CJ13" s="1212"/>
      <c r="CK13" s="1212"/>
      <c r="CL13" s="1212"/>
      <c r="CM13" s="1212"/>
      <c r="CN13" s="1212"/>
      <c r="CO13" s="1212"/>
      <c r="CP13" s="1212"/>
      <c r="CQ13" s="1212"/>
      <c r="CR13" s="1212"/>
      <c r="CS13" s="1212"/>
      <c r="CT13" s="1212"/>
      <c r="CU13" s="1212"/>
      <c r="CV13" s="1212"/>
      <c r="CW13" s="1212"/>
      <c r="CX13" s="1212"/>
      <c r="CY13" s="1212"/>
      <c r="CZ13" s="1212"/>
      <c r="DA13" s="1212"/>
      <c r="DB13" s="1212"/>
      <c r="DC13" s="1212"/>
      <c r="DD13" s="1212"/>
      <c r="DE13" s="1212"/>
    </row>
    <row r="14" spans="1:109" s="241" customFormat="1">
      <c r="A14" s="1212"/>
      <c r="B14" s="1212"/>
      <c r="C14" s="1212"/>
      <c r="D14" s="1212"/>
      <c r="E14" s="1212"/>
      <c r="F14" s="1212"/>
      <c r="G14" s="1212"/>
      <c r="H14" s="1212"/>
      <c r="I14" s="1212"/>
      <c r="J14" s="1212"/>
      <c r="K14" s="1212"/>
      <c r="L14" s="1212"/>
      <c r="M14" s="1212"/>
      <c r="N14" s="1212"/>
      <c r="O14" s="1212"/>
      <c r="P14" s="1212"/>
      <c r="Q14" s="1212"/>
      <c r="R14" s="1212"/>
      <c r="S14" s="1212"/>
      <c r="T14" s="1212"/>
      <c r="U14" s="1212"/>
      <c r="V14" s="1212"/>
      <c r="W14" s="1212"/>
      <c r="X14" s="1212"/>
      <c r="Y14" s="1212"/>
      <c r="Z14" s="1212"/>
      <c r="AA14" s="1212"/>
      <c r="AB14" s="1212"/>
      <c r="AC14" s="1212"/>
      <c r="AD14" s="1212"/>
      <c r="AE14" s="1212"/>
      <c r="AF14" s="1212"/>
      <c r="AG14" s="1212"/>
      <c r="AH14" s="1212"/>
      <c r="AI14" s="1212"/>
      <c r="AJ14" s="1212"/>
      <c r="AK14" s="1212"/>
      <c r="AL14" s="1212"/>
      <c r="AM14" s="1212"/>
      <c r="AN14" s="1212"/>
      <c r="AO14" s="1212"/>
      <c r="AP14" s="1212"/>
      <c r="AQ14" s="1212"/>
      <c r="AR14" s="1212"/>
      <c r="AS14" s="1212"/>
      <c r="AT14" s="1212"/>
      <c r="AU14" s="1212"/>
      <c r="AV14" s="1212"/>
      <c r="AW14" s="1212"/>
      <c r="AX14" s="1212"/>
      <c r="AY14" s="1212"/>
      <c r="AZ14" s="1212"/>
      <c r="BA14" s="1212"/>
      <c r="BB14" s="1212"/>
      <c r="BC14" s="1212"/>
      <c r="BD14" s="1212"/>
      <c r="BE14" s="1212"/>
      <c r="BF14" s="1212"/>
      <c r="BG14" s="1212"/>
      <c r="BH14" s="1212"/>
      <c r="BI14" s="1212"/>
      <c r="BJ14" s="1212"/>
      <c r="BK14" s="1212"/>
      <c r="BL14" s="1212"/>
      <c r="BM14" s="1212"/>
      <c r="BN14" s="1212"/>
      <c r="BO14" s="1212"/>
      <c r="BP14" s="1212"/>
      <c r="BQ14" s="1212"/>
      <c r="BR14" s="1212"/>
      <c r="BS14" s="1212"/>
      <c r="BT14" s="1212"/>
      <c r="BU14" s="1212"/>
      <c r="BV14" s="1212"/>
      <c r="BW14" s="1212"/>
      <c r="BX14" s="1212"/>
      <c r="BY14" s="1212"/>
      <c r="BZ14" s="1212"/>
      <c r="CA14" s="1212"/>
      <c r="CB14" s="1212"/>
      <c r="CC14" s="1212"/>
      <c r="CD14" s="1212"/>
      <c r="CE14" s="1212"/>
      <c r="CF14" s="1212"/>
      <c r="CG14" s="1212"/>
      <c r="CH14" s="1212"/>
      <c r="CI14" s="1212"/>
      <c r="CJ14" s="1212"/>
      <c r="CK14" s="1212"/>
      <c r="CL14" s="1212"/>
      <c r="CM14" s="1212"/>
      <c r="CN14" s="1212"/>
      <c r="CO14" s="1212"/>
      <c r="CP14" s="1212"/>
      <c r="CQ14" s="1212"/>
      <c r="CR14" s="1212"/>
      <c r="CS14" s="1212"/>
      <c r="CT14" s="1212"/>
      <c r="CU14" s="1212"/>
      <c r="CV14" s="1212"/>
      <c r="CW14" s="1212"/>
      <c r="CX14" s="1212"/>
      <c r="CY14" s="1212"/>
      <c r="CZ14" s="1212"/>
      <c r="DA14" s="1212"/>
      <c r="DB14" s="1212"/>
      <c r="DC14" s="1212"/>
      <c r="DD14" s="1212"/>
      <c r="DE14" s="1212"/>
    </row>
    <row r="15" spans="1:109" s="241" customFormat="1">
      <c r="A15" s="1211"/>
      <c r="B15" s="1212"/>
      <c r="C15" s="1212"/>
      <c r="D15" s="1212"/>
      <c r="E15" s="1212"/>
      <c r="F15" s="1212"/>
      <c r="G15" s="1212"/>
      <c r="H15" s="1212"/>
      <c r="I15" s="1212"/>
      <c r="J15" s="1212"/>
      <c r="K15" s="1212"/>
      <c r="L15" s="1212"/>
      <c r="M15" s="1212"/>
      <c r="N15" s="1212"/>
      <c r="O15" s="1212"/>
      <c r="P15" s="1212"/>
      <c r="Q15" s="1212"/>
      <c r="R15" s="1212"/>
      <c r="S15" s="1212"/>
      <c r="T15" s="1212"/>
      <c r="U15" s="1212"/>
      <c r="V15" s="1212"/>
      <c r="W15" s="1212"/>
      <c r="X15" s="1212"/>
      <c r="Y15" s="1212"/>
      <c r="Z15" s="1212"/>
      <c r="AA15" s="1212"/>
      <c r="AB15" s="1212"/>
      <c r="AC15" s="1212"/>
      <c r="AD15" s="1212"/>
      <c r="AE15" s="1212"/>
      <c r="AF15" s="1212"/>
      <c r="AG15" s="1212"/>
      <c r="AH15" s="1212"/>
      <c r="AI15" s="1212"/>
      <c r="AJ15" s="1212"/>
      <c r="AK15" s="1212"/>
      <c r="AL15" s="1212"/>
      <c r="AM15" s="1212"/>
      <c r="AN15" s="1212"/>
      <c r="AO15" s="1212"/>
      <c r="AP15" s="1212"/>
      <c r="AQ15" s="1212"/>
      <c r="AR15" s="1212"/>
      <c r="AS15" s="1212"/>
      <c r="AT15" s="1212"/>
      <c r="AU15" s="1212"/>
      <c r="AV15" s="1212"/>
      <c r="AW15" s="1212"/>
      <c r="AX15" s="1212"/>
      <c r="AY15" s="1212"/>
      <c r="AZ15" s="1212"/>
      <c r="BA15" s="1212"/>
      <c r="BB15" s="1212"/>
      <c r="BC15" s="1212"/>
      <c r="BD15" s="1212"/>
      <c r="BE15" s="1212"/>
      <c r="BF15" s="1212"/>
      <c r="BG15" s="1212"/>
      <c r="BH15" s="1212"/>
      <c r="BI15" s="1212"/>
      <c r="BJ15" s="1212"/>
      <c r="BK15" s="1212"/>
      <c r="BL15" s="1212"/>
      <c r="BM15" s="1212"/>
      <c r="BN15" s="1212"/>
      <c r="BO15" s="1212"/>
      <c r="BP15" s="1212"/>
      <c r="BQ15" s="1212"/>
      <c r="BR15" s="1212"/>
      <c r="BS15" s="1212"/>
      <c r="BT15" s="1212"/>
      <c r="BU15" s="1212"/>
      <c r="BV15" s="1212"/>
      <c r="BW15" s="1212"/>
      <c r="BX15" s="1212"/>
      <c r="BY15" s="1212"/>
      <c r="BZ15" s="1212"/>
      <c r="CA15" s="1212"/>
      <c r="CB15" s="1212"/>
      <c r="CC15" s="1212"/>
      <c r="CD15" s="1212"/>
      <c r="CE15" s="1212"/>
      <c r="CF15" s="1212"/>
      <c r="CG15" s="1212"/>
      <c r="CH15" s="1212"/>
      <c r="CI15" s="1212"/>
      <c r="CJ15" s="1212"/>
      <c r="CK15" s="1212"/>
      <c r="CL15" s="1212"/>
      <c r="CM15" s="1212"/>
      <c r="CN15" s="1212"/>
      <c r="CO15" s="1212"/>
      <c r="CP15" s="1212"/>
      <c r="CQ15" s="1212"/>
      <c r="CR15" s="1212"/>
      <c r="CS15" s="1212"/>
      <c r="CT15" s="1212"/>
      <c r="CU15" s="1212"/>
      <c r="CV15" s="1212"/>
      <c r="CW15" s="1212"/>
      <c r="CX15" s="1212"/>
      <c r="CY15" s="1212"/>
      <c r="CZ15" s="1212"/>
      <c r="DA15" s="1212"/>
      <c r="DB15" s="1212"/>
      <c r="DC15" s="1212"/>
      <c r="DD15" s="1212"/>
      <c r="DE15" s="1212"/>
    </row>
    <row r="16" spans="1:109" s="241" customFormat="1">
      <c r="A16" s="1211"/>
      <c r="B16" s="1212"/>
      <c r="C16" s="1212"/>
      <c r="D16" s="1212"/>
      <c r="E16" s="1212"/>
      <c r="F16" s="1212"/>
      <c r="G16" s="1212"/>
      <c r="H16" s="1212"/>
      <c r="I16" s="1212"/>
      <c r="J16" s="1212"/>
      <c r="K16" s="1212"/>
      <c r="L16" s="1212"/>
      <c r="M16" s="1212"/>
      <c r="N16" s="1212"/>
      <c r="O16" s="1212"/>
      <c r="P16" s="1212"/>
      <c r="Q16" s="1212"/>
      <c r="R16" s="1212"/>
      <c r="S16" s="1212"/>
      <c r="T16" s="1212"/>
      <c r="U16" s="1212"/>
      <c r="V16" s="1212"/>
      <c r="W16" s="1212"/>
      <c r="X16" s="1212"/>
      <c r="Y16" s="1212"/>
      <c r="Z16" s="1212"/>
      <c r="AA16" s="1212"/>
      <c r="AB16" s="1212"/>
      <c r="AC16" s="1212"/>
      <c r="AD16" s="1212"/>
      <c r="AE16" s="1212"/>
      <c r="AF16" s="1212"/>
      <c r="AG16" s="1212"/>
      <c r="AH16" s="1212"/>
      <c r="AI16" s="1212"/>
      <c r="AJ16" s="1212"/>
      <c r="AK16" s="1212"/>
      <c r="AL16" s="1212"/>
      <c r="AM16" s="1212"/>
      <c r="AN16" s="1212"/>
      <c r="AO16" s="1212"/>
      <c r="AP16" s="1212"/>
      <c r="AQ16" s="1212"/>
      <c r="AR16" s="1212"/>
      <c r="AS16" s="1212"/>
      <c r="AT16" s="1212"/>
      <c r="AU16" s="1212"/>
      <c r="AV16" s="1212"/>
      <c r="AW16" s="1212"/>
      <c r="AX16" s="1212"/>
      <c r="AY16" s="1212"/>
      <c r="AZ16" s="1212"/>
      <c r="BA16" s="1212"/>
      <c r="BB16" s="1212"/>
      <c r="BC16" s="1212"/>
      <c r="BD16" s="1212"/>
      <c r="BE16" s="1212"/>
      <c r="BF16" s="1212"/>
      <c r="BG16" s="1212"/>
      <c r="BH16" s="1212"/>
      <c r="BI16" s="1212"/>
      <c r="BJ16" s="1212"/>
      <c r="BK16" s="1212"/>
      <c r="BL16" s="1212"/>
      <c r="BM16" s="1212"/>
      <c r="BN16" s="1212"/>
      <c r="BO16" s="1212"/>
      <c r="BP16" s="1212"/>
      <c r="BQ16" s="1212"/>
      <c r="BR16" s="1212"/>
      <c r="BS16" s="1212"/>
      <c r="BT16" s="1212"/>
      <c r="BU16" s="1212"/>
      <c r="BV16" s="1212"/>
      <c r="BW16" s="1212"/>
      <c r="BX16" s="1212"/>
      <c r="BY16" s="1212"/>
      <c r="BZ16" s="1212"/>
      <c r="CA16" s="1212"/>
      <c r="CB16" s="1212"/>
      <c r="CC16" s="1212"/>
      <c r="CD16" s="1212"/>
      <c r="CE16" s="1212"/>
      <c r="CF16" s="1212"/>
      <c r="CG16" s="1212"/>
      <c r="CH16" s="1212"/>
      <c r="CI16" s="1212"/>
      <c r="CJ16" s="1212"/>
      <c r="CK16" s="1212"/>
      <c r="CL16" s="1212"/>
      <c r="CM16" s="1212"/>
      <c r="CN16" s="1212"/>
      <c r="CO16" s="1212"/>
      <c r="CP16" s="1212"/>
      <c r="CQ16" s="1212"/>
      <c r="CR16" s="1212"/>
      <c r="CS16" s="1212"/>
      <c r="CT16" s="1212"/>
      <c r="CU16" s="1212"/>
      <c r="CV16" s="1212"/>
      <c r="CW16" s="1212"/>
      <c r="CX16" s="1212"/>
      <c r="CY16" s="1212"/>
      <c r="CZ16" s="1212"/>
      <c r="DA16" s="1212"/>
      <c r="DB16" s="1212"/>
      <c r="DC16" s="1212"/>
      <c r="DD16" s="1212"/>
      <c r="DE16" s="1212"/>
    </row>
    <row r="17" spans="1:109" s="241" customFormat="1">
      <c r="A17" s="1211"/>
      <c r="B17" s="1212"/>
      <c r="C17" s="1212"/>
      <c r="D17" s="1212"/>
      <c r="E17" s="1212"/>
      <c r="F17" s="1212"/>
      <c r="G17" s="1212"/>
      <c r="H17" s="1212"/>
      <c r="I17" s="1212"/>
      <c r="J17" s="1212"/>
      <c r="K17" s="1212"/>
      <c r="L17" s="1212"/>
      <c r="M17" s="1212"/>
      <c r="N17" s="1212"/>
      <c r="O17" s="1212"/>
      <c r="P17" s="1212"/>
      <c r="Q17" s="1212"/>
      <c r="R17" s="1212"/>
      <c r="S17" s="1212"/>
      <c r="T17" s="1212"/>
      <c r="U17" s="1212"/>
      <c r="V17" s="1212"/>
      <c r="W17" s="1212"/>
      <c r="X17" s="1212"/>
      <c r="Y17" s="1212"/>
      <c r="Z17" s="1212"/>
      <c r="AA17" s="1212"/>
      <c r="AB17" s="1212"/>
      <c r="AC17" s="1212"/>
      <c r="AD17" s="1212"/>
      <c r="AE17" s="1212"/>
      <c r="AF17" s="1212"/>
      <c r="AG17" s="1212"/>
      <c r="AH17" s="1212"/>
      <c r="AI17" s="1212"/>
      <c r="AJ17" s="1212"/>
      <c r="AK17" s="1212"/>
      <c r="AL17" s="1212"/>
      <c r="AM17" s="1212"/>
      <c r="AN17" s="1212"/>
      <c r="AO17" s="1212"/>
      <c r="AP17" s="1212"/>
      <c r="AQ17" s="1212"/>
      <c r="AR17" s="1212"/>
      <c r="AS17" s="1212"/>
      <c r="AT17" s="1212"/>
      <c r="AU17" s="1212"/>
      <c r="AV17" s="1212"/>
      <c r="AW17" s="1212"/>
      <c r="AX17" s="1212"/>
      <c r="AY17" s="1212"/>
      <c r="AZ17" s="1212"/>
      <c r="BA17" s="1212"/>
      <c r="BB17" s="1212"/>
      <c r="BC17" s="1212"/>
      <c r="BD17" s="1212"/>
      <c r="BE17" s="1212"/>
      <c r="BF17" s="1212"/>
      <c r="BG17" s="1212"/>
      <c r="BH17" s="1212"/>
      <c r="BI17" s="1212"/>
      <c r="BJ17" s="1212"/>
      <c r="BK17" s="1212"/>
      <c r="BL17" s="1212"/>
      <c r="BM17" s="1212"/>
      <c r="BN17" s="1212"/>
      <c r="BO17" s="1212"/>
      <c r="BP17" s="1212"/>
      <c r="BQ17" s="1212"/>
      <c r="BR17" s="1212"/>
      <c r="BS17" s="1212"/>
      <c r="BT17" s="1212"/>
      <c r="BU17" s="1212"/>
      <c r="BV17" s="1212"/>
      <c r="BW17" s="1212"/>
      <c r="BX17" s="1212"/>
      <c r="BY17" s="1212"/>
      <c r="BZ17" s="1212"/>
      <c r="CA17" s="1212"/>
      <c r="CB17" s="1212"/>
      <c r="CC17" s="1212"/>
      <c r="CD17" s="1212"/>
      <c r="CE17" s="1212"/>
      <c r="CF17" s="1212"/>
      <c r="CG17" s="1212"/>
      <c r="CH17" s="1212"/>
      <c r="CI17" s="1212"/>
      <c r="CJ17" s="1212"/>
      <c r="CK17" s="1212"/>
      <c r="CL17" s="1212"/>
      <c r="CM17" s="1212"/>
      <c r="CN17" s="1212"/>
      <c r="CO17" s="1212"/>
      <c r="CP17" s="1212"/>
      <c r="CQ17" s="1212"/>
      <c r="CR17" s="1212"/>
      <c r="CS17" s="1212"/>
      <c r="CT17" s="1212"/>
      <c r="CU17" s="1212"/>
      <c r="CV17" s="1212"/>
      <c r="CW17" s="1212"/>
      <c r="CX17" s="1212"/>
      <c r="CY17" s="1212"/>
      <c r="CZ17" s="1212"/>
      <c r="DA17" s="1212"/>
      <c r="DB17" s="1212"/>
      <c r="DC17" s="1212"/>
      <c r="DD17" s="1212"/>
      <c r="DE17" s="1212"/>
    </row>
    <row r="18" spans="1:109" s="241" customFormat="1">
      <c r="A18" s="1211"/>
      <c r="B18" s="1212"/>
      <c r="C18" s="1212"/>
      <c r="D18" s="1212"/>
      <c r="E18" s="1212"/>
      <c r="F18" s="1212"/>
      <c r="G18" s="1212"/>
      <c r="H18" s="1212"/>
      <c r="I18" s="1212"/>
      <c r="J18" s="1212"/>
      <c r="K18" s="1212"/>
      <c r="L18" s="1212"/>
      <c r="M18" s="1212"/>
      <c r="N18" s="1212"/>
      <c r="O18" s="1212"/>
      <c r="P18" s="1212"/>
      <c r="Q18" s="1212"/>
      <c r="R18" s="1212"/>
      <c r="S18" s="1212"/>
      <c r="T18" s="1212"/>
      <c r="U18" s="1212"/>
      <c r="V18" s="1212"/>
      <c r="W18" s="1212"/>
      <c r="X18" s="1212"/>
      <c r="Y18" s="1212"/>
      <c r="Z18" s="1212"/>
      <c r="AA18" s="1212"/>
      <c r="AB18" s="1212"/>
      <c r="AC18" s="1212"/>
      <c r="AD18" s="1212"/>
      <c r="AE18" s="1212"/>
      <c r="AF18" s="1212"/>
      <c r="AG18" s="1212"/>
      <c r="AH18" s="1212"/>
      <c r="AI18" s="1212"/>
      <c r="AJ18" s="1212"/>
      <c r="AK18" s="1212"/>
      <c r="AL18" s="1212"/>
      <c r="AM18" s="1212"/>
      <c r="AN18" s="1212"/>
      <c r="AO18" s="1212"/>
      <c r="AP18" s="1212"/>
      <c r="AQ18" s="1212"/>
      <c r="AR18" s="1212"/>
      <c r="AS18" s="1212"/>
      <c r="AT18" s="1212"/>
      <c r="AU18" s="1212"/>
      <c r="AV18" s="1212"/>
      <c r="AW18" s="1212"/>
      <c r="AX18" s="1212"/>
      <c r="AY18" s="1212"/>
      <c r="AZ18" s="1212"/>
      <c r="BA18" s="1212"/>
      <c r="BB18" s="1212"/>
      <c r="BC18" s="1212"/>
      <c r="BD18" s="1212"/>
      <c r="BE18" s="1212"/>
      <c r="BF18" s="1212"/>
      <c r="BG18" s="1212"/>
      <c r="BH18" s="1212"/>
      <c r="BI18" s="1212"/>
      <c r="BJ18" s="1212"/>
      <c r="BK18" s="1212"/>
      <c r="BL18" s="1212"/>
      <c r="BM18" s="1212"/>
      <c r="BN18" s="1212"/>
      <c r="BO18" s="1212"/>
      <c r="BP18" s="1212"/>
      <c r="BQ18" s="1212"/>
      <c r="BR18" s="1212"/>
      <c r="BS18" s="1212"/>
      <c r="BT18" s="1212"/>
      <c r="BU18" s="1212"/>
      <c r="BV18" s="1212"/>
      <c r="BW18" s="1212"/>
      <c r="BX18" s="1212"/>
      <c r="BY18" s="1212"/>
      <c r="BZ18" s="1212"/>
      <c r="CA18" s="1212"/>
      <c r="CB18" s="1212"/>
      <c r="CC18" s="1212"/>
      <c r="CD18" s="1212"/>
      <c r="CE18" s="1212"/>
      <c r="CF18" s="1212"/>
      <c r="CG18" s="1212"/>
      <c r="CH18" s="1212"/>
      <c r="CI18" s="1212"/>
      <c r="CJ18" s="1212"/>
      <c r="CK18" s="1212"/>
      <c r="CL18" s="1212"/>
      <c r="CM18" s="1212"/>
      <c r="CN18" s="1212"/>
      <c r="CO18" s="1212"/>
      <c r="CP18" s="1212"/>
      <c r="CQ18" s="1212"/>
      <c r="CR18" s="1212"/>
      <c r="CS18" s="1212"/>
      <c r="CT18" s="1212"/>
      <c r="CU18" s="1212"/>
      <c r="CV18" s="1212"/>
      <c r="CW18" s="1212"/>
      <c r="CX18" s="1212"/>
      <c r="CY18" s="1212"/>
      <c r="CZ18" s="1212"/>
      <c r="DA18" s="1212"/>
      <c r="DB18" s="1212"/>
      <c r="DC18" s="1212"/>
      <c r="DD18" s="1212"/>
      <c r="DE18" s="1212"/>
    </row>
    <row r="19" spans="1:109">
      <c r="DD19" s="1211"/>
      <c r="DE19" s="1211"/>
    </row>
    <row r="20" spans="1:109">
      <c r="DD20" s="1211"/>
      <c r="DE20" s="1211"/>
    </row>
    <row r="21" spans="1:109" ht="17.25" customHeight="1">
      <c r="B21" s="1213"/>
      <c r="C21" s="1214"/>
      <c r="D21" s="1214"/>
      <c r="E21" s="1214"/>
      <c r="F21" s="1214"/>
      <c r="G21" s="1214"/>
      <c r="H21" s="1214"/>
      <c r="I21" s="1214"/>
      <c r="J21" s="1214"/>
      <c r="K21" s="1214"/>
      <c r="L21" s="1214"/>
      <c r="M21" s="1214"/>
      <c r="N21" s="1215"/>
      <c r="O21" s="1214"/>
      <c r="P21" s="1214"/>
      <c r="Q21" s="1214"/>
      <c r="R21" s="1214"/>
      <c r="S21" s="1214"/>
      <c r="T21" s="1214"/>
      <c r="U21" s="1214"/>
      <c r="V21" s="1214"/>
      <c r="W21" s="1214"/>
      <c r="X21" s="1214"/>
      <c r="Y21" s="1214"/>
      <c r="Z21" s="1214"/>
      <c r="AA21" s="1214"/>
      <c r="AB21" s="1214"/>
      <c r="AC21" s="1214"/>
      <c r="AD21" s="1214"/>
      <c r="AE21" s="1214"/>
      <c r="AF21" s="1214"/>
      <c r="AG21" s="1214"/>
      <c r="AH21" s="1214"/>
      <c r="AI21" s="1214"/>
      <c r="AJ21" s="1214"/>
      <c r="AK21" s="1214"/>
      <c r="AL21" s="1214"/>
      <c r="AM21" s="1214"/>
      <c r="AN21" s="1214"/>
      <c r="AO21" s="1214"/>
      <c r="AP21" s="1214"/>
      <c r="AQ21" s="1214"/>
      <c r="AR21" s="1214"/>
      <c r="AS21" s="1214"/>
      <c r="AT21" s="1215"/>
      <c r="AU21" s="1214"/>
      <c r="AV21" s="1214"/>
      <c r="AW21" s="1214"/>
      <c r="AX21" s="1214"/>
      <c r="AY21" s="1214"/>
      <c r="AZ21" s="1214"/>
      <c r="BA21" s="1214"/>
      <c r="BB21" s="1214"/>
      <c r="BC21" s="1214"/>
      <c r="BD21" s="1214"/>
      <c r="BE21" s="1214"/>
      <c r="BF21" s="1215"/>
      <c r="BG21" s="1214"/>
      <c r="BH21" s="1214"/>
      <c r="BI21" s="1214"/>
      <c r="BJ21" s="1214"/>
      <c r="BK21" s="1214"/>
      <c r="BL21" s="1214"/>
      <c r="BM21" s="1214"/>
      <c r="BN21" s="1214"/>
      <c r="BO21" s="1214"/>
      <c r="BP21" s="1214"/>
      <c r="BQ21" s="1214"/>
      <c r="BR21" s="1215"/>
      <c r="BS21" s="1214"/>
      <c r="BT21" s="1214"/>
      <c r="BU21" s="1214"/>
      <c r="BV21" s="1214"/>
      <c r="BW21" s="1214"/>
      <c r="BX21" s="1214"/>
      <c r="BY21" s="1214"/>
      <c r="BZ21" s="1214"/>
      <c r="CA21" s="1214"/>
      <c r="CB21" s="1214"/>
      <c r="CC21" s="1214"/>
      <c r="CD21" s="1215"/>
      <c r="CE21" s="1214"/>
      <c r="CF21" s="1214"/>
      <c r="CG21" s="1214"/>
      <c r="CH21" s="1214"/>
      <c r="CI21" s="1214"/>
      <c r="CJ21" s="1214"/>
      <c r="CK21" s="1214"/>
      <c r="CL21" s="1214"/>
      <c r="CM21" s="1214"/>
      <c r="CN21" s="1214"/>
      <c r="CO21" s="1214"/>
      <c r="CP21" s="1215"/>
      <c r="CQ21" s="1214"/>
      <c r="CR21" s="1214"/>
      <c r="CS21" s="1214"/>
      <c r="CT21" s="1214"/>
      <c r="CU21" s="1214"/>
      <c r="CV21" s="1214"/>
      <c r="CW21" s="1214"/>
      <c r="CX21" s="1214"/>
      <c r="CY21" s="1214"/>
      <c r="CZ21" s="1214"/>
      <c r="DA21" s="1214"/>
      <c r="DB21" s="1215"/>
      <c r="DC21" s="1214"/>
      <c r="DD21" s="1216"/>
      <c r="DE21" s="1211"/>
    </row>
    <row r="22" spans="1:109" ht="17.25" customHeight="1">
      <c r="B22" s="1217"/>
    </row>
    <row r="23" spans="1:109">
      <c r="B23" s="1217"/>
    </row>
    <row r="24" spans="1:109">
      <c r="B24" s="1217"/>
    </row>
    <row r="25" spans="1:109">
      <c r="B25" s="1217"/>
    </row>
    <row r="26" spans="1:109">
      <c r="B26" s="1217"/>
    </row>
    <row r="27" spans="1:109">
      <c r="B27" s="1217"/>
    </row>
    <row r="28" spans="1:109">
      <c r="B28" s="1217"/>
    </row>
    <row r="29" spans="1:109">
      <c r="B29" s="1217"/>
    </row>
    <row r="30" spans="1:109">
      <c r="B30" s="1217"/>
    </row>
    <row r="31" spans="1:109">
      <c r="B31" s="1217"/>
    </row>
    <row r="32" spans="1:109">
      <c r="B32" s="1217"/>
    </row>
    <row r="33" spans="2:109">
      <c r="B33" s="1217"/>
    </row>
    <row r="34" spans="2:109">
      <c r="B34" s="1217"/>
    </row>
    <row r="35" spans="2:109">
      <c r="B35" s="1217"/>
    </row>
    <row r="36" spans="2:109">
      <c r="B36" s="1217"/>
    </row>
    <row r="37" spans="2:109">
      <c r="B37" s="1217"/>
    </row>
    <row r="38" spans="2:109">
      <c r="B38" s="1217"/>
    </row>
    <row r="39" spans="2:109">
      <c r="B39" s="1219"/>
      <c r="C39" s="1220"/>
      <c r="D39" s="1220"/>
      <c r="E39" s="1220"/>
      <c r="F39" s="1220"/>
      <c r="G39" s="1220"/>
      <c r="H39" s="1220"/>
      <c r="I39" s="1220"/>
      <c r="J39" s="1220"/>
      <c r="K39" s="1220"/>
      <c r="L39" s="1220"/>
      <c r="M39" s="1220"/>
      <c r="N39" s="1220"/>
      <c r="O39" s="1220"/>
      <c r="P39" s="1220"/>
      <c r="Q39" s="1220"/>
      <c r="R39" s="1220"/>
      <c r="S39" s="1220"/>
      <c r="T39" s="1220"/>
      <c r="U39" s="1220"/>
      <c r="V39" s="1220"/>
      <c r="W39" s="1220"/>
      <c r="X39" s="1220"/>
      <c r="Y39" s="1220"/>
      <c r="Z39" s="1220"/>
      <c r="AA39" s="1220"/>
      <c r="AB39" s="1220"/>
      <c r="AC39" s="1220"/>
      <c r="AD39" s="1220"/>
      <c r="AE39" s="1220"/>
      <c r="AF39" s="1220"/>
      <c r="AG39" s="1220"/>
      <c r="AH39" s="1220"/>
      <c r="AI39" s="1220"/>
      <c r="AJ39" s="1220"/>
      <c r="AK39" s="1220"/>
      <c r="AL39" s="1220"/>
      <c r="AM39" s="1220"/>
      <c r="AN39" s="1220"/>
      <c r="AO39" s="1220"/>
      <c r="AP39" s="1220"/>
      <c r="AQ39" s="1220"/>
      <c r="AR39" s="1220"/>
      <c r="AS39" s="1220"/>
      <c r="AT39" s="1220"/>
      <c r="AU39" s="1220"/>
      <c r="AV39" s="1220"/>
      <c r="AW39" s="1220"/>
      <c r="AX39" s="1220"/>
      <c r="AY39" s="1220"/>
      <c r="AZ39" s="1220"/>
      <c r="BA39" s="1220"/>
      <c r="BB39" s="1220"/>
      <c r="BC39" s="1220"/>
      <c r="BD39" s="1220"/>
      <c r="BE39" s="1220"/>
      <c r="BF39" s="1220"/>
      <c r="BG39" s="1220"/>
      <c r="BH39" s="1220"/>
      <c r="BI39" s="1220"/>
      <c r="BJ39" s="1220"/>
      <c r="BK39" s="1220"/>
      <c r="BL39" s="1220"/>
      <c r="BM39" s="1220"/>
      <c r="BN39" s="1220"/>
      <c r="BO39" s="1220"/>
      <c r="BP39" s="1220"/>
      <c r="BQ39" s="1220"/>
      <c r="BR39" s="1220"/>
      <c r="BS39" s="1220"/>
      <c r="BT39" s="1220"/>
      <c r="BU39" s="1220"/>
      <c r="BV39" s="1220"/>
      <c r="BW39" s="1220"/>
      <c r="BX39" s="1220"/>
      <c r="BY39" s="1220"/>
      <c r="BZ39" s="1220"/>
      <c r="CA39" s="1220"/>
      <c r="CB39" s="1220"/>
      <c r="CC39" s="1220"/>
      <c r="CD39" s="1220"/>
      <c r="CE39" s="1220"/>
      <c r="CF39" s="1220"/>
      <c r="CG39" s="1220"/>
      <c r="CH39" s="1220"/>
      <c r="CI39" s="1220"/>
      <c r="CJ39" s="1220"/>
      <c r="CK39" s="1220"/>
      <c r="CL39" s="1220"/>
      <c r="CM39" s="1220"/>
      <c r="CN39" s="1220"/>
      <c r="CO39" s="1220"/>
      <c r="CP39" s="1220"/>
      <c r="CQ39" s="1220"/>
      <c r="CR39" s="1220"/>
      <c r="CS39" s="1220"/>
      <c r="CT39" s="1220"/>
      <c r="CU39" s="1220"/>
      <c r="CV39" s="1220"/>
      <c r="CW39" s="1220"/>
      <c r="CX39" s="1220"/>
      <c r="CY39" s="1220"/>
      <c r="CZ39" s="1220"/>
      <c r="DA39" s="1220"/>
      <c r="DB39" s="1220"/>
      <c r="DC39" s="1220"/>
      <c r="DD39" s="1221"/>
    </row>
    <row r="40" spans="2:109">
      <c r="B40" s="1222"/>
      <c r="DD40" s="1222"/>
      <c r="DE40" s="1211"/>
    </row>
    <row r="41" spans="2:109" ht="17.25">
      <c r="B41" s="1223" t="s">
        <v>585</v>
      </c>
      <c r="C41" s="1214"/>
      <c r="D41" s="1214"/>
      <c r="E41" s="1214"/>
      <c r="F41" s="1214"/>
      <c r="G41" s="1214"/>
      <c r="H41" s="1214"/>
      <c r="I41" s="1214"/>
      <c r="J41" s="1214"/>
      <c r="K41" s="1214"/>
      <c r="L41" s="1214"/>
      <c r="M41" s="1214"/>
      <c r="N41" s="1214"/>
      <c r="O41" s="1214"/>
      <c r="P41" s="1214"/>
      <c r="Q41" s="1214"/>
      <c r="R41" s="1214"/>
      <c r="S41" s="1214"/>
      <c r="T41" s="1214"/>
      <c r="U41" s="1214"/>
      <c r="V41" s="1214"/>
      <c r="W41" s="1214"/>
      <c r="X41" s="1214"/>
      <c r="Y41" s="1214"/>
      <c r="Z41" s="1214"/>
      <c r="AA41" s="1214"/>
      <c r="AB41" s="1214"/>
      <c r="AC41" s="1214"/>
      <c r="AD41" s="1214"/>
      <c r="AE41" s="1214"/>
      <c r="AF41" s="1214"/>
      <c r="AG41" s="1214"/>
      <c r="AH41" s="1214"/>
      <c r="AI41" s="1214"/>
      <c r="AJ41" s="1214"/>
      <c r="AK41" s="1214"/>
      <c r="AL41" s="1214"/>
      <c r="AM41" s="1214"/>
      <c r="AN41" s="1214"/>
      <c r="AO41" s="1214"/>
      <c r="AP41" s="1214"/>
      <c r="AQ41" s="1214"/>
      <c r="AR41" s="1214"/>
      <c r="AS41" s="1214"/>
      <c r="AT41" s="1214"/>
      <c r="AU41" s="1214"/>
      <c r="AV41" s="1214"/>
      <c r="AW41" s="1214"/>
      <c r="AX41" s="1214"/>
      <c r="AY41" s="1214"/>
      <c r="AZ41" s="1214"/>
      <c r="BA41" s="1214"/>
      <c r="BB41" s="1214"/>
      <c r="BC41" s="1214"/>
      <c r="BD41" s="1214"/>
      <c r="BE41" s="1214"/>
      <c r="BF41" s="1214"/>
      <c r="BG41" s="1214"/>
      <c r="BH41" s="1214"/>
      <c r="BI41" s="1214"/>
      <c r="BJ41" s="1214"/>
      <c r="BK41" s="1214"/>
      <c r="BL41" s="1214"/>
      <c r="BM41" s="1214"/>
      <c r="BN41" s="1214"/>
      <c r="BO41" s="1214"/>
      <c r="BP41" s="1214"/>
      <c r="BQ41" s="1214"/>
      <c r="BR41" s="1214"/>
      <c r="BS41" s="1214"/>
      <c r="BT41" s="1214"/>
      <c r="BU41" s="1214"/>
      <c r="BV41" s="1214"/>
      <c r="BW41" s="1214"/>
      <c r="BX41" s="1214"/>
      <c r="BY41" s="1214"/>
      <c r="BZ41" s="1214"/>
      <c r="CA41" s="1214"/>
      <c r="CB41" s="1214"/>
      <c r="CC41" s="1214"/>
      <c r="CD41" s="1214"/>
      <c r="CE41" s="1214"/>
      <c r="CF41" s="1214"/>
      <c r="CG41" s="1214"/>
      <c r="CH41" s="1214"/>
      <c r="CI41" s="1214"/>
      <c r="CJ41" s="1214"/>
      <c r="CK41" s="1214"/>
      <c r="CL41" s="1214"/>
      <c r="CM41" s="1214"/>
      <c r="CN41" s="1214"/>
      <c r="CO41" s="1214"/>
      <c r="CP41" s="1214"/>
      <c r="CQ41" s="1214"/>
      <c r="CR41" s="1214"/>
      <c r="CS41" s="1214"/>
      <c r="CT41" s="1214"/>
      <c r="CU41" s="1214"/>
      <c r="CV41" s="1214"/>
      <c r="CW41" s="1214"/>
      <c r="CX41" s="1214"/>
      <c r="CY41" s="1214"/>
      <c r="CZ41" s="1214"/>
      <c r="DA41" s="1214"/>
      <c r="DB41" s="1214"/>
      <c r="DC41" s="1214"/>
      <c r="DD41" s="1216"/>
    </row>
    <row r="42" spans="2:109">
      <c r="B42" s="1217"/>
      <c r="G42" s="1224"/>
      <c r="I42" s="1225"/>
      <c r="J42" s="1225"/>
      <c r="K42" s="1225"/>
      <c r="AM42" s="1224"/>
      <c r="AN42" s="1224" t="s">
        <v>586</v>
      </c>
      <c r="AP42" s="1225"/>
      <c r="AQ42" s="1225"/>
      <c r="AR42" s="1225"/>
      <c r="AY42" s="1224"/>
      <c r="BA42" s="1225"/>
      <c r="BB42" s="1225"/>
      <c r="BC42" s="1225"/>
      <c r="BK42" s="1224"/>
      <c r="BM42" s="1225"/>
      <c r="BN42" s="1225"/>
      <c r="BO42" s="1225"/>
      <c r="BW42" s="1224"/>
      <c r="BY42" s="1225"/>
      <c r="BZ42" s="1225"/>
      <c r="CA42" s="1225"/>
      <c r="CI42" s="1224"/>
      <c r="CK42" s="1225"/>
      <c r="CL42" s="1225"/>
      <c r="CM42" s="1225"/>
      <c r="CU42" s="1224"/>
      <c r="CW42" s="1225"/>
      <c r="CX42" s="1225"/>
      <c r="CY42" s="1225"/>
    </row>
    <row r="43" spans="2:109" ht="13.5" customHeight="1">
      <c r="B43" s="1217"/>
      <c r="AN43" s="1226" t="s">
        <v>587</v>
      </c>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1227"/>
      <c r="BL43" s="1227"/>
      <c r="BM43" s="1227"/>
      <c r="BN43" s="1227"/>
      <c r="BO43" s="1227"/>
      <c r="BP43" s="1227"/>
      <c r="BQ43" s="1227"/>
      <c r="BR43" s="1227"/>
      <c r="BS43" s="1227"/>
      <c r="BT43" s="1227"/>
      <c r="BU43" s="1227"/>
      <c r="BV43" s="1227"/>
      <c r="BW43" s="1227"/>
      <c r="BX43" s="1227"/>
      <c r="BY43" s="1227"/>
      <c r="BZ43" s="1227"/>
      <c r="CA43" s="1227"/>
      <c r="CB43" s="1227"/>
      <c r="CC43" s="1227"/>
      <c r="CD43" s="1227"/>
      <c r="CE43" s="1227"/>
      <c r="CF43" s="1227"/>
      <c r="CG43" s="1227"/>
      <c r="CH43" s="1227"/>
      <c r="CI43" s="1227"/>
      <c r="CJ43" s="1227"/>
      <c r="CK43" s="1227"/>
      <c r="CL43" s="1227"/>
      <c r="CM43" s="1227"/>
      <c r="CN43" s="1227"/>
      <c r="CO43" s="1227"/>
      <c r="CP43" s="1227"/>
      <c r="CQ43" s="1227"/>
      <c r="CR43" s="1227"/>
      <c r="CS43" s="1227"/>
      <c r="CT43" s="1227"/>
      <c r="CU43" s="1227"/>
      <c r="CV43" s="1227"/>
      <c r="CW43" s="1227"/>
      <c r="CX43" s="1227"/>
      <c r="CY43" s="1227"/>
      <c r="CZ43" s="1227"/>
      <c r="DA43" s="1227"/>
      <c r="DB43" s="1227"/>
      <c r="DC43" s="1228"/>
    </row>
    <row r="44" spans="2:109">
      <c r="B44" s="1217"/>
      <c r="AN44" s="1229"/>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31"/>
    </row>
    <row r="45" spans="2:109">
      <c r="B45" s="1217"/>
      <c r="AN45" s="1229"/>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1"/>
    </row>
    <row r="46" spans="2:109">
      <c r="B46" s="1217"/>
      <c r="AN46" s="1229"/>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31"/>
    </row>
    <row r="47" spans="2:109">
      <c r="B47" s="1217"/>
      <c r="AN47" s="1232"/>
      <c r="AO47" s="1233"/>
      <c r="AP47" s="1233"/>
      <c r="AQ47" s="1233"/>
      <c r="AR47" s="1233"/>
      <c r="AS47" s="1233"/>
      <c r="AT47" s="1233"/>
      <c r="AU47" s="1233"/>
      <c r="AV47" s="1233"/>
      <c r="AW47" s="1233"/>
      <c r="AX47" s="1233"/>
      <c r="AY47" s="1233"/>
      <c r="AZ47" s="1233"/>
      <c r="BA47" s="1233"/>
      <c r="BB47" s="1233"/>
      <c r="BC47" s="1233"/>
      <c r="BD47" s="1233"/>
      <c r="BE47" s="1233"/>
      <c r="BF47" s="1233"/>
      <c r="BG47" s="1233"/>
      <c r="BH47" s="1233"/>
      <c r="BI47" s="1233"/>
      <c r="BJ47" s="1233"/>
      <c r="BK47" s="1233"/>
      <c r="BL47" s="1233"/>
      <c r="BM47" s="1233"/>
      <c r="BN47" s="1233"/>
      <c r="BO47" s="1233"/>
      <c r="BP47" s="1233"/>
      <c r="BQ47" s="1233"/>
      <c r="BR47" s="1233"/>
      <c r="BS47" s="1233"/>
      <c r="BT47" s="1233"/>
      <c r="BU47" s="1233"/>
      <c r="BV47" s="1233"/>
      <c r="BW47" s="1233"/>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4"/>
    </row>
    <row r="48" spans="2:109">
      <c r="B48" s="1217"/>
      <c r="H48" s="1235"/>
      <c r="I48" s="1235"/>
      <c r="J48" s="1235"/>
      <c r="AN48" s="1235"/>
      <c r="AO48" s="1235"/>
      <c r="AP48" s="1235"/>
      <c r="AZ48" s="1235"/>
      <c r="BA48" s="1235"/>
      <c r="BB48" s="1235"/>
      <c r="BL48" s="1235"/>
      <c r="BM48" s="1235"/>
      <c r="BN48" s="1235"/>
      <c r="BX48" s="1235"/>
      <c r="BY48" s="1235"/>
      <c r="BZ48" s="1235"/>
      <c r="CJ48" s="1235"/>
      <c r="CK48" s="1235"/>
      <c r="CL48" s="1235"/>
      <c r="CV48" s="1235"/>
      <c r="CW48" s="1235"/>
      <c r="CX48" s="1235"/>
    </row>
    <row r="49" spans="1:109">
      <c r="B49" s="1217"/>
      <c r="AN49" s="1211" t="s">
        <v>588</v>
      </c>
    </row>
    <row r="50" spans="1:109">
      <c r="B50" s="1217"/>
      <c r="G50" s="1236"/>
      <c r="H50" s="1236"/>
      <c r="I50" s="1236"/>
      <c r="J50" s="1236"/>
      <c r="K50" s="1237"/>
      <c r="L50" s="1237"/>
      <c r="M50" s="1238"/>
      <c r="N50" s="1238"/>
      <c r="AN50" s="1239"/>
      <c r="AO50" s="1240"/>
      <c r="AP50" s="1240"/>
      <c r="AQ50" s="1240"/>
      <c r="AR50" s="1240"/>
      <c r="AS50" s="1240"/>
      <c r="AT50" s="1240"/>
      <c r="AU50" s="1240"/>
      <c r="AV50" s="1240"/>
      <c r="AW50" s="1240"/>
      <c r="AX50" s="1240"/>
      <c r="AY50" s="1240"/>
      <c r="AZ50" s="1240"/>
      <c r="BA50" s="1240"/>
      <c r="BB50" s="1240"/>
      <c r="BC50" s="1240"/>
      <c r="BD50" s="1240"/>
      <c r="BE50" s="1240"/>
      <c r="BF50" s="1240"/>
      <c r="BG50" s="1240"/>
      <c r="BH50" s="1240"/>
      <c r="BI50" s="1240"/>
      <c r="BJ50" s="1240"/>
      <c r="BK50" s="1240"/>
      <c r="BL50" s="1240"/>
      <c r="BM50" s="1240"/>
      <c r="BN50" s="1240"/>
      <c r="BO50" s="1241"/>
      <c r="BP50" s="1242" t="s">
        <v>546</v>
      </c>
      <c r="BQ50" s="1242"/>
      <c r="BR50" s="1242"/>
      <c r="BS50" s="1242"/>
      <c r="BT50" s="1242"/>
      <c r="BU50" s="1242"/>
      <c r="BV50" s="1242"/>
      <c r="BW50" s="1242"/>
      <c r="BX50" s="1242" t="s">
        <v>547</v>
      </c>
      <c r="BY50" s="1242"/>
      <c r="BZ50" s="1242"/>
      <c r="CA50" s="1242"/>
      <c r="CB50" s="1242"/>
      <c r="CC50" s="1242"/>
      <c r="CD50" s="1242"/>
      <c r="CE50" s="1242"/>
      <c r="CF50" s="1242" t="s">
        <v>548</v>
      </c>
      <c r="CG50" s="1242"/>
      <c r="CH50" s="1242"/>
      <c r="CI50" s="1242"/>
      <c r="CJ50" s="1242"/>
      <c r="CK50" s="1242"/>
      <c r="CL50" s="1242"/>
      <c r="CM50" s="1242"/>
      <c r="CN50" s="1242" t="s">
        <v>549</v>
      </c>
      <c r="CO50" s="1242"/>
      <c r="CP50" s="1242"/>
      <c r="CQ50" s="1242"/>
      <c r="CR50" s="1242"/>
      <c r="CS50" s="1242"/>
      <c r="CT50" s="1242"/>
      <c r="CU50" s="1242"/>
      <c r="CV50" s="1242" t="s">
        <v>550</v>
      </c>
      <c r="CW50" s="1242"/>
      <c r="CX50" s="1242"/>
      <c r="CY50" s="1242"/>
      <c r="CZ50" s="1242"/>
      <c r="DA50" s="1242"/>
      <c r="DB50" s="1242"/>
      <c r="DC50" s="1242"/>
    </row>
    <row r="51" spans="1:109" ht="13.5" customHeight="1">
      <c r="B51" s="1217"/>
      <c r="G51" s="1243"/>
      <c r="H51" s="1243"/>
      <c r="I51" s="1244"/>
      <c r="J51" s="1244"/>
      <c r="K51" s="1245"/>
      <c r="L51" s="1245"/>
      <c r="M51" s="1245"/>
      <c r="N51" s="1245"/>
      <c r="AM51" s="1235"/>
      <c r="AN51" s="1246" t="s">
        <v>589</v>
      </c>
      <c r="AO51" s="1246"/>
      <c r="AP51" s="1246"/>
      <c r="AQ51" s="1246"/>
      <c r="AR51" s="1246"/>
      <c r="AS51" s="1246"/>
      <c r="AT51" s="1246"/>
      <c r="AU51" s="1246"/>
      <c r="AV51" s="1246"/>
      <c r="AW51" s="1246"/>
      <c r="AX51" s="1246"/>
      <c r="AY51" s="1246"/>
      <c r="AZ51" s="1246"/>
      <c r="BA51" s="1246"/>
      <c r="BB51" s="1246" t="s">
        <v>590</v>
      </c>
      <c r="BC51" s="1246"/>
      <c r="BD51" s="1246"/>
      <c r="BE51" s="1246"/>
      <c r="BF51" s="1246"/>
      <c r="BG51" s="1246"/>
      <c r="BH51" s="1246"/>
      <c r="BI51" s="1246"/>
      <c r="BJ51" s="1246"/>
      <c r="BK51" s="1246"/>
      <c r="BL51" s="1246"/>
      <c r="BM51" s="1246"/>
      <c r="BN51" s="1246"/>
      <c r="BO51" s="1246"/>
      <c r="BP51" s="1247">
        <v>32.200000000000003</v>
      </c>
      <c r="BQ51" s="1247"/>
      <c r="BR51" s="1247"/>
      <c r="BS51" s="1247"/>
      <c r="BT51" s="1247"/>
      <c r="BU51" s="1247"/>
      <c r="BV51" s="1247"/>
      <c r="BW51" s="1247"/>
      <c r="BX51" s="1247">
        <v>31.3</v>
      </c>
      <c r="BY51" s="1247"/>
      <c r="BZ51" s="1247"/>
      <c r="CA51" s="1247"/>
      <c r="CB51" s="1247"/>
      <c r="CC51" s="1247"/>
      <c r="CD51" s="1247"/>
      <c r="CE51" s="1247"/>
      <c r="CF51" s="1247">
        <v>27.7</v>
      </c>
      <c r="CG51" s="1247"/>
      <c r="CH51" s="1247"/>
      <c r="CI51" s="1247"/>
      <c r="CJ51" s="1247"/>
      <c r="CK51" s="1247"/>
      <c r="CL51" s="1247"/>
      <c r="CM51" s="1247"/>
      <c r="CN51" s="1247">
        <v>18.2</v>
      </c>
      <c r="CO51" s="1247"/>
      <c r="CP51" s="1247"/>
      <c r="CQ51" s="1247"/>
      <c r="CR51" s="1247"/>
      <c r="CS51" s="1247"/>
      <c r="CT51" s="1247"/>
      <c r="CU51" s="1247"/>
      <c r="CV51" s="1247">
        <v>2</v>
      </c>
      <c r="CW51" s="1247"/>
      <c r="CX51" s="1247"/>
      <c r="CY51" s="1247"/>
      <c r="CZ51" s="1247"/>
      <c r="DA51" s="1247"/>
      <c r="DB51" s="1247"/>
      <c r="DC51" s="1247"/>
    </row>
    <row r="52" spans="1:109">
      <c r="B52" s="1217"/>
      <c r="G52" s="1243"/>
      <c r="H52" s="1243"/>
      <c r="I52" s="1244"/>
      <c r="J52" s="1244"/>
      <c r="K52" s="1245"/>
      <c r="L52" s="1245"/>
      <c r="M52" s="1245"/>
      <c r="N52" s="1245"/>
      <c r="AM52" s="1235"/>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c r="A53" s="1225"/>
      <c r="B53" s="1217"/>
      <c r="G53" s="1243"/>
      <c r="H53" s="1243"/>
      <c r="I53" s="1236"/>
      <c r="J53" s="1236"/>
      <c r="K53" s="1245"/>
      <c r="L53" s="1245"/>
      <c r="M53" s="1245"/>
      <c r="N53" s="1245"/>
      <c r="AM53" s="1235"/>
      <c r="AN53" s="1246"/>
      <c r="AO53" s="1246"/>
      <c r="AP53" s="1246"/>
      <c r="AQ53" s="1246"/>
      <c r="AR53" s="1246"/>
      <c r="AS53" s="1246"/>
      <c r="AT53" s="1246"/>
      <c r="AU53" s="1246"/>
      <c r="AV53" s="1246"/>
      <c r="AW53" s="1246"/>
      <c r="AX53" s="1246"/>
      <c r="AY53" s="1246"/>
      <c r="AZ53" s="1246"/>
      <c r="BA53" s="1246"/>
      <c r="BB53" s="1246" t="s">
        <v>591</v>
      </c>
      <c r="BC53" s="1246"/>
      <c r="BD53" s="1246"/>
      <c r="BE53" s="1246"/>
      <c r="BF53" s="1246"/>
      <c r="BG53" s="1246"/>
      <c r="BH53" s="1246"/>
      <c r="BI53" s="1246"/>
      <c r="BJ53" s="1246"/>
      <c r="BK53" s="1246"/>
      <c r="BL53" s="1246"/>
      <c r="BM53" s="1246"/>
      <c r="BN53" s="1246"/>
      <c r="BO53" s="1246"/>
      <c r="BP53" s="1247">
        <v>60.8</v>
      </c>
      <c r="BQ53" s="1247"/>
      <c r="BR53" s="1247"/>
      <c r="BS53" s="1247"/>
      <c r="BT53" s="1247"/>
      <c r="BU53" s="1247"/>
      <c r="BV53" s="1247"/>
      <c r="BW53" s="1247"/>
      <c r="BX53" s="1247">
        <v>62.4</v>
      </c>
      <c r="BY53" s="1247"/>
      <c r="BZ53" s="1247"/>
      <c r="CA53" s="1247"/>
      <c r="CB53" s="1247"/>
      <c r="CC53" s="1247"/>
      <c r="CD53" s="1247"/>
      <c r="CE53" s="1247"/>
      <c r="CF53" s="1247">
        <v>63.7</v>
      </c>
      <c r="CG53" s="1247"/>
      <c r="CH53" s="1247"/>
      <c r="CI53" s="1247"/>
      <c r="CJ53" s="1247"/>
      <c r="CK53" s="1247"/>
      <c r="CL53" s="1247"/>
      <c r="CM53" s="1247"/>
      <c r="CN53" s="1247">
        <v>65.2</v>
      </c>
      <c r="CO53" s="1247"/>
      <c r="CP53" s="1247"/>
      <c r="CQ53" s="1247"/>
      <c r="CR53" s="1247"/>
      <c r="CS53" s="1247"/>
      <c r="CT53" s="1247"/>
      <c r="CU53" s="1247"/>
      <c r="CV53" s="1247">
        <v>66.8</v>
      </c>
      <c r="CW53" s="1247"/>
      <c r="CX53" s="1247"/>
      <c r="CY53" s="1247"/>
      <c r="CZ53" s="1247"/>
      <c r="DA53" s="1247"/>
      <c r="DB53" s="1247"/>
      <c r="DC53" s="1247"/>
    </row>
    <row r="54" spans="1:109">
      <c r="A54" s="1225"/>
      <c r="B54" s="1217"/>
      <c r="G54" s="1243"/>
      <c r="H54" s="1243"/>
      <c r="I54" s="1236"/>
      <c r="J54" s="1236"/>
      <c r="K54" s="1245"/>
      <c r="L54" s="1245"/>
      <c r="M54" s="1245"/>
      <c r="N54" s="1245"/>
      <c r="AM54" s="1235"/>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c r="A55" s="1225"/>
      <c r="B55" s="1217"/>
      <c r="G55" s="1236"/>
      <c r="H55" s="1236"/>
      <c r="I55" s="1236"/>
      <c r="J55" s="1236"/>
      <c r="K55" s="1245"/>
      <c r="L55" s="1245"/>
      <c r="M55" s="1245"/>
      <c r="N55" s="1245"/>
      <c r="AN55" s="1242" t="s">
        <v>592</v>
      </c>
      <c r="AO55" s="1242"/>
      <c r="AP55" s="1242"/>
      <c r="AQ55" s="1242"/>
      <c r="AR55" s="1242"/>
      <c r="AS55" s="1242"/>
      <c r="AT55" s="1242"/>
      <c r="AU55" s="1242"/>
      <c r="AV55" s="1242"/>
      <c r="AW55" s="1242"/>
      <c r="AX55" s="1242"/>
      <c r="AY55" s="1242"/>
      <c r="AZ55" s="1242"/>
      <c r="BA55" s="1242"/>
      <c r="BB55" s="1246" t="s">
        <v>590</v>
      </c>
      <c r="BC55" s="1246"/>
      <c r="BD55" s="1246"/>
      <c r="BE55" s="1246"/>
      <c r="BF55" s="1246"/>
      <c r="BG55" s="1246"/>
      <c r="BH55" s="1246"/>
      <c r="BI55" s="1246"/>
      <c r="BJ55" s="1246"/>
      <c r="BK55" s="1246"/>
      <c r="BL55" s="1246"/>
      <c r="BM55" s="1246"/>
      <c r="BN55" s="1246"/>
      <c r="BO55" s="1246"/>
      <c r="BP55" s="1247">
        <v>31.3</v>
      </c>
      <c r="BQ55" s="1247"/>
      <c r="BR55" s="1247"/>
      <c r="BS55" s="1247"/>
      <c r="BT55" s="1247"/>
      <c r="BU55" s="1247"/>
      <c r="BV55" s="1247"/>
      <c r="BW55" s="1247"/>
      <c r="BX55" s="1247">
        <v>25.3</v>
      </c>
      <c r="BY55" s="1247"/>
      <c r="BZ55" s="1247"/>
      <c r="CA55" s="1247"/>
      <c r="CB55" s="1247"/>
      <c r="CC55" s="1247"/>
      <c r="CD55" s="1247"/>
      <c r="CE55" s="1247"/>
      <c r="CF55" s="1247">
        <v>25.5</v>
      </c>
      <c r="CG55" s="1247"/>
      <c r="CH55" s="1247"/>
      <c r="CI55" s="1247"/>
      <c r="CJ55" s="1247"/>
      <c r="CK55" s="1247"/>
      <c r="CL55" s="1247"/>
      <c r="CM55" s="1247"/>
      <c r="CN55" s="1247">
        <v>25.1</v>
      </c>
      <c r="CO55" s="1247"/>
      <c r="CP55" s="1247"/>
      <c r="CQ55" s="1247"/>
      <c r="CR55" s="1247"/>
      <c r="CS55" s="1247"/>
      <c r="CT55" s="1247"/>
      <c r="CU55" s="1247"/>
      <c r="CV55" s="1247">
        <v>11.2</v>
      </c>
      <c r="CW55" s="1247"/>
      <c r="CX55" s="1247"/>
      <c r="CY55" s="1247"/>
      <c r="CZ55" s="1247"/>
      <c r="DA55" s="1247"/>
      <c r="DB55" s="1247"/>
      <c r="DC55" s="1247"/>
    </row>
    <row r="56" spans="1:109">
      <c r="A56" s="1225"/>
      <c r="B56" s="1217"/>
      <c r="G56" s="1236"/>
      <c r="H56" s="1236"/>
      <c r="I56" s="1236"/>
      <c r="J56" s="1236"/>
      <c r="K56" s="1245"/>
      <c r="L56" s="1245"/>
      <c r="M56" s="1245"/>
      <c r="N56" s="1245"/>
      <c r="AN56" s="1242"/>
      <c r="AO56" s="1242"/>
      <c r="AP56" s="1242"/>
      <c r="AQ56" s="1242"/>
      <c r="AR56" s="1242"/>
      <c r="AS56" s="1242"/>
      <c r="AT56" s="1242"/>
      <c r="AU56" s="1242"/>
      <c r="AV56" s="1242"/>
      <c r="AW56" s="1242"/>
      <c r="AX56" s="1242"/>
      <c r="AY56" s="1242"/>
      <c r="AZ56" s="1242"/>
      <c r="BA56" s="1242"/>
      <c r="BB56" s="1246"/>
      <c r="BC56" s="1246"/>
      <c r="BD56" s="1246"/>
      <c r="BE56" s="1246"/>
      <c r="BF56" s="1246"/>
      <c r="BG56" s="1246"/>
      <c r="BH56" s="1246"/>
      <c r="BI56" s="1246"/>
      <c r="BJ56" s="1246"/>
      <c r="BK56" s="1246"/>
      <c r="BL56" s="1246"/>
      <c r="BM56" s="1246"/>
      <c r="BN56" s="1246"/>
      <c r="BO56" s="1246"/>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25" customFormat="1">
      <c r="B57" s="1248"/>
      <c r="G57" s="1236"/>
      <c r="H57" s="1236"/>
      <c r="I57" s="1249"/>
      <c r="J57" s="1249"/>
      <c r="K57" s="1245"/>
      <c r="L57" s="1245"/>
      <c r="M57" s="1245"/>
      <c r="N57" s="1245"/>
      <c r="AM57" s="1211"/>
      <c r="AN57" s="1242"/>
      <c r="AO57" s="1242"/>
      <c r="AP57" s="1242"/>
      <c r="AQ57" s="1242"/>
      <c r="AR57" s="1242"/>
      <c r="AS57" s="1242"/>
      <c r="AT57" s="1242"/>
      <c r="AU57" s="1242"/>
      <c r="AV57" s="1242"/>
      <c r="AW57" s="1242"/>
      <c r="AX57" s="1242"/>
      <c r="AY57" s="1242"/>
      <c r="AZ57" s="1242"/>
      <c r="BA57" s="1242"/>
      <c r="BB57" s="1246" t="s">
        <v>591</v>
      </c>
      <c r="BC57" s="1246"/>
      <c r="BD57" s="1246"/>
      <c r="BE57" s="1246"/>
      <c r="BF57" s="1246"/>
      <c r="BG57" s="1246"/>
      <c r="BH57" s="1246"/>
      <c r="BI57" s="1246"/>
      <c r="BJ57" s="1246"/>
      <c r="BK57" s="1246"/>
      <c r="BL57" s="1246"/>
      <c r="BM57" s="1246"/>
      <c r="BN57" s="1246"/>
      <c r="BO57" s="1246"/>
      <c r="BP57" s="1247">
        <v>58.4</v>
      </c>
      <c r="BQ57" s="1247"/>
      <c r="BR57" s="1247"/>
      <c r="BS57" s="1247"/>
      <c r="BT57" s="1247"/>
      <c r="BU57" s="1247"/>
      <c r="BV57" s="1247"/>
      <c r="BW57" s="1247"/>
      <c r="BX57" s="1247">
        <v>59.7</v>
      </c>
      <c r="BY57" s="1247"/>
      <c r="BZ57" s="1247"/>
      <c r="CA57" s="1247"/>
      <c r="CB57" s="1247"/>
      <c r="CC57" s="1247"/>
      <c r="CD57" s="1247"/>
      <c r="CE57" s="1247"/>
      <c r="CF57" s="1247">
        <v>60.9</v>
      </c>
      <c r="CG57" s="1247"/>
      <c r="CH57" s="1247"/>
      <c r="CI57" s="1247"/>
      <c r="CJ57" s="1247"/>
      <c r="CK57" s="1247"/>
      <c r="CL57" s="1247"/>
      <c r="CM57" s="1247"/>
      <c r="CN57" s="1247">
        <v>61</v>
      </c>
      <c r="CO57" s="1247"/>
      <c r="CP57" s="1247"/>
      <c r="CQ57" s="1247"/>
      <c r="CR57" s="1247"/>
      <c r="CS57" s="1247"/>
      <c r="CT57" s="1247"/>
      <c r="CU57" s="1247"/>
      <c r="CV57" s="1247">
        <v>63.2</v>
      </c>
      <c r="CW57" s="1247"/>
      <c r="CX57" s="1247"/>
      <c r="CY57" s="1247"/>
      <c r="CZ57" s="1247"/>
      <c r="DA57" s="1247"/>
      <c r="DB57" s="1247"/>
      <c r="DC57" s="1247"/>
      <c r="DD57" s="1250"/>
      <c r="DE57" s="1248"/>
    </row>
    <row r="58" spans="1:109" s="1225" customFormat="1">
      <c r="A58" s="1211"/>
      <c r="B58" s="1248"/>
      <c r="G58" s="1236"/>
      <c r="H58" s="1236"/>
      <c r="I58" s="1249"/>
      <c r="J58" s="1249"/>
      <c r="K58" s="1245"/>
      <c r="L58" s="1245"/>
      <c r="M58" s="1245"/>
      <c r="N58" s="1245"/>
      <c r="AM58" s="1211"/>
      <c r="AN58" s="1242"/>
      <c r="AO58" s="1242"/>
      <c r="AP58" s="1242"/>
      <c r="AQ58" s="1242"/>
      <c r="AR58" s="1242"/>
      <c r="AS58" s="1242"/>
      <c r="AT58" s="1242"/>
      <c r="AU58" s="1242"/>
      <c r="AV58" s="1242"/>
      <c r="AW58" s="1242"/>
      <c r="AX58" s="1242"/>
      <c r="AY58" s="1242"/>
      <c r="AZ58" s="1242"/>
      <c r="BA58" s="1242"/>
      <c r="BB58" s="1246"/>
      <c r="BC58" s="1246"/>
      <c r="BD58" s="1246"/>
      <c r="BE58" s="1246"/>
      <c r="BF58" s="1246"/>
      <c r="BG58" s="1246"/>
      <c r="BH58" s="1246"/>
      <c r="BI58" s="1246"/>
      <c r="BJ58" s="1246"/>
      <c r="BK58" s="1246"/>
      <c r="BL58" s="1246"/>
      <c r="BM58" s="1246"/>
      <c r="BN58" s="1246"/>
      <c r="BO58" s="1246"/>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50"/>
      <c r="DE58" s="1248"/>
    </row>
    <row r="59" spans="1:109" s="1225" customFormat="1">
      <c r="A59" s="1211"/>
      <c r="B59" s="1248"/>
      <c r="K59" s="1251"/>
      <c r="L59" s="1251"/>
      <c r="M59" s="1251"/>
      <c r="N59" s="1251"/>
      <c r="AQ59" s="1251"/>
      <c r="AR59" s="1251"/>
      <c r="AS59" s="1251"/>
      <c r="AT59" s="1251"/>
      <c r="BC59" s="1251"/>
      <c r="BD59" s="1251"/>
      <c r="BE59" s="1251"/>
      <c r="BF59" s="1251"/>
      <c r="BO59" s="1251"/>
      <c r="BP59" s="1251"/>
      <c r="BQ59" s="1251"/>
      <c r="BR59" s="1251"/>
      <c r="CA59" s="1251"/>
      <c r="CB59" s="1251"/>
      <c r="CC59" s="1251"/>
      <c r="CD59" s="1251"/>
      <c r="CM59" s="1251"/>
      <c r="CN59" s="1251"/>
      <c r="CO59" s="1251"/>
      <c r="CP59" s="1251"/>
      <c r="CY59" s="1251"/>
      <c r="CZ59" s="1251"/>
      <c r="DA59" s="1251"/>
      <c r="DB59" s="1251"/>
      <c r="DC59" s="1251"/>
      <c r="DD59" s="1250"/>
      <c r="DE59" s="1248"/>
    </row>
    <row r="60" spans="1:109" s="1225" customFormat="1">
      <c r="A60" s="1211"/>
      <c r="B60" s="1248"/>
      <c r="K60" s="1251"/>
      <c r="L60" s="1251"/>
      <c r="M60" s="1251"/>
      <c r="N60" s="1251"/>
      <c r="AQ60" s="1251"/>
      <c r="AR60" s="1251"/>
      <c r="AS60" s="1251"/>
      <c r="AT60" s="1251"/>
      <c r="BC60" s="1251"/>
      <c r="BD60" s="1251"/>
      <c r="BE60" s="1251"/>
      <c r="BF60" s="1251"/>
      <c r="BO60" s="1251"/>
      <c r="BP60" s="1251"/>
      <c r="BQ60" s="1251"/>
      <c r="BR60" s="1251"/>
      <c r="CA60" s="1251"/>
      <c r="CB60" s="1251"/>
      <c r="CC60" s="1251"/>
      <c r="CD60" s="1251"/>
      <c r="CM60" s="1251"/>
      <c r="CN60" s="1251"/>
      <c r="CO60" s="1251"/>
      <c r="CP60" s="1251"/>
      <c r="CY60" s="1251"/>
      <c r="CZ60" s="1251"/>
      <c r="DA60" s="1251"/>
      <c r="DB60" s="1251"/>
      <c r="DC60" s="1251"/>
      <c r="DD60" s="1250"/>
      <c r="DE60" s="1248"/>
    </row>
    <row r="61" spans="1:109" s="1225" customFormat="1">
      <c r="A61" s="1211"/>
      <c r="B61" s="1252"/>
      <c r="C61" s="1253"/>
      <c r="D61" s="1253"/>
      <c r="E61" s="1253"/>
      <c r="F61" s="1253"/>
      <c r="G61" s="1253"/>
      <c r="H61" s="1253"/>
      <c r="I61" s="1253"/>
      <c r="J61" s="1253"/>
      <c r="K61" s="1253"/>
      <c r="L61" s="1253"/>
      <c r="M61" s="1254"/>
      <c r="N61" s="1254"/>
      <c r="O61" s="1253"/>
      <c r="P61" s="1253"/>
      <c r="Q61" s="1253"/>
      <c r="R61" s="1253"/>
      <c r="S61" s="1253"/>
      <c r="T61" s="1253"/>
      <c r="U61" s="1253"/>
      <c r="V61" s="1253"/>
      <c r="W61" s="1253"/>
      <c r="X61" s="1253"/>
      <c r="Y61" s="1253"/>
      <c r="Z61" s="1253"/>
      <c r="AA61" s="1253"/>
      <c r="AB61" s="1253"/>
      <c r="AC61" s="1253"/>
      <c r="AD61" s="1253"/>
      <c r="AE61" s="1253"/>
      <c r="AF61" s="1253"/>
      <c r="AG61" s="1253"/>
      <c r="AH61" s="1253"/>
      <c r="AI61" s="1253"/>
      <c r="AJ61" s="1253"/>
      <c r="AK61" s="1253"/>
      <c r="AL61" s="1253"/>
      <c r="AM61" s="1253"/>
      <c r="AN61" s="1253"/>
      <c r="AO61" s="1253"/>
      <c r="AP61" s="1253"/>
      <c r="AQ61" s="1253"/>
      <c r="AR61" s="1253"/>
      <c r="AS61" s="1254"/>
      <c r="AT61" s="1254"/>
      <c r="AU61" s="1253"/>
      <c r="AV61" s="1253"/>
      <c r="AW61" s="1253"/>
      <c r="AX61" s="1253"/>
      <c r="AY61" s="1253"/>
      <c r="AZ61" s="1253"/>
      <c r="BA61" s="1253"/>
      <c r="BB61" s="1253"/>
      <c r="BC61" s="1253"/>
      <c r="BD61" s="1253"/>
      <c r="BE61" s="1254"/>
      <c r="BF61" s="1254"/>
      <c r="BG61" s="1253"/>
      <c r="BH61" s="1253"/>
      <c r="BI61" s="1253"/>
      <c r="BJ61" s="1253"/>
      <c r="BK61" s="1253"/>
      <c r="BL61" s="1253"/>
      <c r="BM61" s="1253"/>
      <c r="BN61" s="1253"/>
      <c r="BO61" s="1253"/>
      <c r="BP61" s="1253"/>
      <c r="BQ61" s="1254"/>
      <c r="BR61" s="1254"/>
      <c r="BS61" s="1253"/>
      <c r="BT61" s="1253"/>
      <c r="BU61" s="1253"/>
      <c r="BV61" s="1253"/>
      <c r="BW61" s="1253"/>
      <c r="BX61" s="1253"/>
      <c r="BY61" s="1253"/>
      <c r="BZ61" s="1253"/>
      <c r="CA61" s="1253"/>
      <c r="CB61" s="1253"/>
      <c r="CC61" s="1254"/>
      <c r="CD61" s="1254"/>
      <c r="CE61" s="1253"/>
      <c r="CF61" s="1253"/>
      <c r="CG61" s="1253"/>
      <c r="CH61" s="1253"/>
      <c r="CI61" s="1253"/>
      <c r="CJ61" s="1253"/>
      <c r="CK61" s="1253"/>
      <c r="CL61" s="1253"/>
      <c r="CM61" s="1253"/>
      <c r="CN61" s="1253"/>
      <c r="CO61" s="1254"/>
      <c r="CP61" s="1254"/>
      <c r="CQ61" s="1253"/>
      <c r="CR61" s="1253"/>
      <c r="CS61" s="1253"/>
      <c r="CT61" s="1253"/>
      <c r="CU61" s="1253"/>
      <c r="CV61" s="1253"/>
      <c r="CW61" s="1253"/>
      <c r="CX61" s="1253"/>
      <c r="CY61" s="1253"/>
      <c r="CZ61" s="1253"/>
      <c r="DA61" s="1254"/>
      <c r="DB61" s="1254"/>
      <c r="DC61" s="1254"/>
      <c r="DD61" s="1255"/>
      <c r="DE61" s="1248"/>
    </row>
    <row r="62" spans="1:109">
      <c r="B62" s="1222"/>
      <c r="C62" s="1222"/>
      <c r="D62" s="1222"/>
      <c r="E62" s="1222"/>
      <c r="F62" s="1222"/>
      <c r="G62" s="1222"/>
      <c r="H62" s="1222"/>
      <c r="I62" s="1222"/>
      <c r="J62" s="1222"/>
      <c r="K62" s="1222"/>
      <c r="L62" s="1222"/>
      <c r="M62" s="1222"/>
      <c r="N62" s="1222"/>
      <c r="O62" s="1222"/>
      <c r="P62" s="1222"/>
      <c r="Q62" s="1222"/>
      <c r="R62" s="1222"/>
      <c r="S62" s="1222"/>
      <c r="T62" s="1222"/>
      <c r="U62" s="1222"/>
      <c r="V62" s="1222"/>
      <c r="W62" s="1222"/>
      <c r="X62" s="1222"/>
      <c r="Y62" s="1222"/>
      <c r="Z62" s="1222"/>
      <c r="AA62" s="1222"/>
      <c r="AB62" s="1222"/>
      <c r="AC62" s="1222"/>
      <c r="AD62" s="1222"/>
      <c r="AE62" s="1222"/>
      <c r="AF62" s="1222"/>
      <c r="AG62" s="1222"/>
      <c r="AH62" s="1222"/>
      <c r="AI62" s="1222"/>
      <c r="AJ62" s="1222"/>
      <c r="AK62" s="1222"/>
      <c r="AL62" s="1222"/>
      <c r="AM62" s="1222"/>
      <c r="AN62" s="1222"/>
      <c r="AO62" s="1222"/>
      <c r="AP62" s="1222"/>
      <c r="AQ62" s="1222"/>
      <c r="AR62" s="1222"/>
      <c r="AS62" s="1222"/>
      <c r="AT62" s="1222"/>
      <c r="AU62" s="1222"/>
      <c r="AV62" s="1222"/>
      <c r="AW62" s="1222"/>
      <c r="AX62" s="1222"/>
      <c r="AY62" s="1222"/>
      <c r="AZ62" s="1222"/>
      <c r="BA62" s="1222"/>
      <c r="BB62" s="1222"/>
      <c r="BC62" s="1222"/>
      <c r="BD62" s="1222"/>
      <c r="BE62" s="1222"/>
      <c r="BF62" s="1222"/>
      <c r="BG62" s="1222"/>
      <c r="BH62" s="1222"/>
      <c r="BI62" s="1222"/>
      <c r="BJ62" s="1222"/>
      <c r="BK62" s="1222"/>
      <c r="BL62" s="1222"/>
      <c r="BM62" s="1222"/>
      <c r="BN62" s="1222"/>
      <c r="BO62" s="1222"/>
      <c r="BP62" s="1222"/>
      <c r="BQ62" s="1222"/>
      <c r="BR62" s="1222"/>
      <c r="BS62" s="1222"/>
      <c r="BT62" s="1222"/>
      <c r="BU62" s="1222"/>
      <c r="BV62" s="1222"/>
      <c r="BW62" s="1222"/>
      <c r="BX62" s="1222"/>
      <c r="BY62" s="1222"/>
      <c r="BZ62" s="1222"/>
      <c r="CA62" s="1222"/>
      <c r="CB62" s="1222"/>
      <c r="CC62" s="1222"/>
      <c r="CD62" s="1222"/>
      <c r="CE62" s="1222"/>
      <c r="CF62" s="1222"/>
      <c r="CG62" s="1222"/>
      <c r="CH62" s="1222"/>
      <c r="CI62" s="1222"/>
      <c r="CJ62" s="1222"/>
      <c r="CK62" s="1222"/>
      <c r="CL62" s="1222"/>
      <c r="CM62" s="1222"/>
      <c r="CN62" s="1222"/>
      <c r="CO62" s="1222"/>
      <c r="CP62" s="1222"/>
      <c r="CQ62" s="1222"/>
      <c r="CR62" s="1222"/>
      <c r="CS62" s="1222"/>
      <c r="CT62" s="1222"/>
      <c r="CU62" s="1222"/>
      <c r="CV62" s="1222"/>
      <c r="CW62" s="1222"/>
      <c r="CX62" s="1222"/>
      <c r="CY62" s="1222"/>
      <c r="CZ62" s="1222"/>
      <c r="DA62" s="1222"/>
      <c r="DB62" s="1222"/>
      <c r="DC62" s="1222"/>
      <c r="DD62" s="1222"/>
      <c r="DE62" s="1211"/>
    </row>
    <row r="63" spans="1:109" ht="17.25">
      <c r="B63" s="1256" t="s">
        <v>593</v>
      </c>
    </row>
    <row r="64" spans="1:109">
      <c r="B64" s="1217"/>
      <c r="G64" s="1224"/>
      <c r="I64" s="1257"/>
      <c r="J64" s="1257"/>
      <c r="K64" s="1257"/>
      <c r="L64" s="1257"/>
      <c r="M64" s="1257"/>
      <c r="N64" s="1258"/>
      <c r="AM64" s="1224"/>
      <c r="AN64" s="1224" t="s">
        <v>586</v>
      </c>
      <c r="AP64" s="1225"/>
      <c r="AQ64" s="1225"/>
      <c r="AR64" s="1225"/>
      <c r="AY64" s="1224"/>
      <c r="BA64" s="1225"/>
      <c r="BB64" s="1225"/>
      <c r="BC64" s="1225"/>
      <c r="BK64" s="1224"/>
      <c r="BM64" s="1225"/>
      <c r="BN64" s="1225"/>
      <c r="BO64" s="1225"/>
      <c r="BW64" s="1224"/>
      <c r="BY64" s="1225"/>
      <c r="BZ64" s="1225"/>
      <c r="CA64" s="1225"/>
      <c r="CI64" s="1224"/>
      <c r="CK64" s="1225"/>
      <c r="CL64" s="1225"/>
      <c r="CM64" s="1225"/>
      <c r="CU64" s="1224"/>
      <c r="CW64" s="1225"/>
      <c r="CX64" s="1225"/>
      <c r="CY64" s="1225"/>
    </row>
    <row r="65" spans="2:107">
      <c r="B65" s="1217"/>
      <c r="AN65" s="1226" t="s">
        <v>594</v>
      </c>
      <c r="AO65" s="1227"/>
      <c r="AP65" s="1227"/>
      <c r="AQ65" s="1227"/>
      <c r="AR65" s="1227"/>
      <c r="AS65" s="1227"/>
      <c r="AT65" s="1227"/>
      <c r="AU65" s="1227"/>
      <c r="AV65" s="1227"/>
      <c r="AW65" s="1227"/>
      <c r="AX65" s="1227"/>
      <c r="AY65" s="1227"/>
      <c r="AZ65" s="1227"/>
      <c r="BA65" s="1227"/>
      <c r="BB65" s="1227"/>
      <c r="BC65" s="1227"/>
      <c r="BD65" s="1227"/>
      <c r="BE65" s="1227"/>
      <c r="BF65" s="1227"/>
      <c r="BG65" s="1227"/>
      <c r="BH65" s="1227"/>
      <c r="BI65" s="1227"/>
      <c r="BJ65" s="1227"/>
      <c r="BK65" s="1227"/>
      <c r="BL65" s="1227"/>
      <c r="BM65" s="1227"/>
      <c r="BN65" s="1227"/>
      <c r="BO65" s="1227"/>
      <c r="BP65" s="1227"/>
      <c r="BQ65" s="1227"/>
      <c r="BR65" s="1227"/>
      <c r="BS65" s="1227"/>
      <c r="BT65" s="1227"/>
      <c r="BU65" s="1227"/>
      <c r="BV65" s="1227"/>
      <c r="BW65" s="1227"/>
      <c r="BX65" s="1227"/>
      <c r="BY65" s="1227"/>
      <c r="BZ65" s="1227"/>
      <c r="CA65" s="1227"/>
      <c r="CB65" s="1227"/>
      <c r="CC65" s="1227"/>
      <c r="CD65" s="1227"/>
      <c r="CE65" s="1227"/>
      <c r="CF65" s="1227"/>
      <c r="CG65" s="1227"/>
      <c r="CH65" s="1227"/>
      <c r="CI65" s="1227"/>
      <c r="CJ65" s="1227"/>
      <c r="CK65" s="1227"/>
      <c r="CL65" s="1227"/>
      <c r="CM65" s="1227"/>
      <c r="CN65" s="1227"/>
      <c r="CO65" s="1227"/>
      <c r="CP65" s="1227"/>
      <c r="CQ65" s="1227"/>
      <c r="CR65" s="1227"/>
      <c r="CS65" s="1227"/>
      <c r="CT65" s="1227"/>
      <c r="CU65" s="1227"/>
      <c r="CV65" s="1227"/>
      <c r="CW65" s="1227"/>
      <c r="CX65" s="1227"/>
      <c r="CY65" s="1227"/>
      <c r="CZ65" s="1227"/>
      <c r="DA65" s="1227"/>
      <c r="DB65" s="1227"/>
      <c r="DC65" s="1228"/>
    </row>
    <row r="66" spans="2:107">
      <c r="B66" s="1217"/>
      <c r="AN66" s="1229"/>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31"/>
    </row>
    <row r="67" spans="2:107">
      <c r="B67" s="1217"/>
      <c r="AN67" s="1229"/>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31"/>
    </row>
    <row r="68" spans="2:107">
      <c r="B68" s="1217"/>
      <c r="AN68" s="1229"/>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31"/>
    </row>
    <row r="69" spans="2:107">
      <c r="B69" s="1217"/>
      <c r="AN69" s="1232"/>
      <c r="AO69" s="1233"/>
      <c r="AP69" s="1233"/>
      <c r="AQ69" s="1233"/>
      <c r="AR69" s="1233"/>
      <c r="AS69" s="1233"/>
      <c r="AT69" s="1233"/>
      <c r="AU69" s="1233"/>
      <c r="AV69" s="1233"/>
      <c r="AW69" s="1233"/>
      <c r="AX69" s="1233"/>
      <c r="AY69" s="1233"/>
      <c r="AZ69" s="1233"/>
      <c r="BA69" s="1233"/>
      <c r="BB69" s="1233"/>
      <c r="BC69" s="1233"/>
      <c r="BD69" s="1233"/>
      <c r="BE69" s="1233"/>
      <c r="BF69" s="1233"/>
      <c r="BG69" s="1233"/>
      <c r="BH69" s="1233"/>
      <c r="BI69" s="1233"/>
      <c r="BJ69" s="1233"/>
      <c r="BK69" s="1233"/>
      <c r="BL69" s="1233"/>
      <c r="BM69" s="1233"/>
      <c r="BN69" s="1233"/>
      <c r="BO69" s="1233"/>
      <c r="BP69" s="1233"/>
      <c r="BQ69" s="1233"/>
      <c r="BR69" s="1233"/>
      <c r="BS69" s="1233"/>
      <c r="BT69" s="1233"/>
      <c r="BU69" s="1233"/>
      <c r="BV69" s="1233"/>
      <c r="BW69" s="1233"/>
      <c r="BX69" s="1233"/>
      <c r="BY69" s="1233"/>
      <c r="BZ69" s="1233"/>
      <c r="CA69" s="1233"/>
      <c r="CB69" s="1233"/>
      <c r="CC69" s="1233"/>
      <c r="CD69" s="1233"/>
      <c r="CE69" s="1233"/>
      <c r="CF69" s="1233"/>
      <c r="CG69" s="1233"/>
      <c r="CH69" s="1233"/>
      <c r="CI69" s="1233"/>
      <c r="CJ69" s="1233"/>
      <c r="CK69" s="1233"/>
      <c r="CL69" s="1233"/>
      <c r="CM69" s="1233"/>
      <c r="CN69" s="1233"/>
      <c r="CO69" s="1233"/>
      <c r="CP69" s="1233"/>
      <c r="CQ69" s="1233"/>
      <c r="CR69" s="1233"/>
      <c r="CS69" s="1233"/>
      <c r="CT69" s="1233"/>
      <c r="CU69" s="1233"/>
      <c r="CV69" s="1233"/>
      <c r="CW69" s="1233"/>
      <c r="CX69" s="1233"/>
      <c r="CY69" s="1233"/>
      <c r="CZ69" s="1233"/>
      <c r="DA69" s="1233"/>
      <c r="DB69" s="1233"/>
      <c r="DC69" s="1234"/>
    </row>
    <row r="70" spans="2:107">
      <c r="B70" s="1217"/>
      <c r="H70" s="1259"/>
      <c r="I70" s="1259"/>
      <c r="J70" s="1260"/>
      <c r="K70" s="1260"/>
      <c r="L70" s="1261"/>
      <c r="M70" s="1260"/>
      <c r="N70" s="1261"/>
      <c r="AN70" s="1235"/>
      <c r="AO70" s="1235"/>
      <c r="AP70" s="1235"/>
      <c r="AZ70" s="1235"/>
      <c r="BA70" s="1235"/>
      <c r="BB70" s="1235"/>
      <c r="BL70" s="1235"/>
      <c r="BM70" s="1235"/>
      <c r="BN70" s="1235"/>
      <c r="BX70" s="1235"/>
      <c r="BY70" s="1235"/>
      <c r="BZ70" s="1235"/>
      <c r="CJ70" s="1235"/>
      <c r="CK70" s="1235"/>
      <c r="CL70" s="1235"/>
      <c r="CV70" s="1235"/>
      <c r="CW70" s="1235"/>
      <c r="CX70" s="1235"/>
    </row>
    <row r="71" spans="2:107">
      <c r="B71" s="1217"/>
      <c r="G71" s="1262"/>
      <c r="I71" s="1263"/>
      <c r="J71" s="1260"/>
      <c r="K71" s="1260"/>
      <c r="L71" s="1261"/>
      <c r="M71" s="1260"/>
      <c r="N71" s="1261"/>
      <c r="AM71" s="1262"/>
      <c r="AN71" s="1211" t="s">
        <v>588</v>
      </c>
    </row>
    <row r="72" spans="2:107">
      <c r="B72" s="1217"/>
      <c r="G72" s="1236"/>
      <c r="H72" s="1236"/>
      <c r="I72" s="1236"/>
      <c r="J72" s="1236"/>
      <c r="K72" s="1237"/>
      <c r="L72" s="1237"/>
      <c r="M72" s="1238"/>
      <c r="N72" s="1238"/>
      <c r="AN72" s="1239"/>
      <c r="AO72" s="1240"/>
      <c r="AP72" s="1240"/>
      <c r="AQ72" s="1240"/>
      <c r="AR72" s="1240"/>
      <c r="AS72" s="1240"/>
      <c r="AT72" s="1240"/>
      <c r="AU72" s="1240"/>
      <c r="AV72" s="1240"/>
      <c r="AW72" s="1240"/>
      <c r="AX72" s="1240"/>
      <c r="AY72" s="1240"/>
      <c r="AZ72" s="1240"/>
      <c r="BA72" s="1240"/>
      <c r="BB72" s="1240"/>
      <c r="BC72" s="1240"/>
      <c r="BD72" s="1240"/>
      <c r="BE72" s="1240"/>
      <c r="BF72" s="1240"/>
      <c r="BG72" s="1240"/>
      <c r="BH72" s="1240"/>
      <c r="BI72" s="1240"/>
      <c r="BJ72" s="1240"/>
      <c r="BK72" s="1240"/>
      <c r="BL72" s="1240"/>
      <c r="BM72" s="1240"/>
      <c r="BN72" s="1240"/>
      <c r="BO72" s="1241"/>
      <c r="BP72" s="1242" t="s">
        <v>546</v>
      </c>
      <c r="BQ72" s="1242"/>
      <c r="BR72" s="1242"/>
      <c r="BS72" s="1242"/>
      <c r="BT72" s="1242"/>
      <c r="BU72" s="1242"/>
      <c r="BV72" s="1242"/>
      <c r="BW72" s="1242"/>
      <c r="BX72" s="1242" t="s">
        <v>547</v>
      </c>
      <c r="BY72" s="1242"/>
      <c r="BZ72" s="1242"/>
      <c r="CA72" s="1242"/>
      <c r="CB72" s="1242"/>
      <c r="CC72" s="1242"/>
      <c r="CD72" s="1242"/>
      <c r="CE72" s="1242"/>
      <c r="CF72" s="1242" t="s">
        <v>548</v>
      </c>
      <c r="CG72" s="1242"/>
      <c r="CH72" s="1242"/>
      <c r="CI72" s="1242"/>
      <c r="CJ72" s="1242"/>
      <c r="CK72" s="1242"/>
      <c r="CL72" s="1242"/>
      <c r="CM72" s="1242"/>
      <c r="CN72" s="1242" t="s">
        <v>549</v>
      </c>
      <c r="CO72" s="1242"/>
      <c r="CP72" s="1242"/>
      <c r="CQ72" s="1242"/>
      <c r="CR72" s="1242"/>
      <c r="CS72" s="1242"/>
      <c r="CT72" s="1242"/>
      <c r="CU72" s="1242"/>
      <c r="CV72" s="1242" t="s">
        <v>550</v>
      </c>
      <c r="CW72" s="1242"/>
      <c r="CX72" s="1242"/>
      <c r="CY72" s="1242"/>
      <c r="CZ72" s="1242"/>
      <c r="DA72" s="1242"/>
      <c r="DB72" s="1242"/>
      <c r="DC72" s="1242"/>
    </row>
    <row r="73" spans="2:107">
      <c r="B73" s="1217"/>
      <c r="G73" s="1243"/>
      <c r="H73" s="1243"/>
      <c r="I73" s="1243"/>
      <c r="J73" s="1243"/>
      <c r="K73" s="1264"/>
      <c r="L73" s="1264"/>
      <c r="M73" s="1264"/>
      <c r="N73" s="1264"/>
      <c r="AM73" s="1235"/>
      <c r="AN73" s="1246" t="s">
        <v>589</v>
      </c>
      <c r="AO73" s="1246"/>
      <c r="AP73" s="1246"/>
      <c r="AQ73" s="1246"/>
      <c r="AR73" s="1246"/>
      <c r="AS73" s="1246"/>
      <c r="AT73" s="1246"/>
      <c r="AU73" s="1246"/>
      <c r="AV73" s="1246"/>
      <c r="AW73" s="1246"/>
      <c r="AX73" s="1246"/>
      <c r="AY73" s="1246"/>
      <c r="AZ73" s="1246"/>
      <c r="BA73" s="1246"/>
      <c r="BB73" s="1246" t="s">
        <v>595</v>
      </c>
      <c r="BC73" s="1246"/>
      <c r="BD73" s="1246"/>
      <c r="BE73" s="1246"/>
      <c r="BF73" s="1246"/>
      <c r="BG73" s="1246"/>
      <c r="BH73" s="1246"/>
      <c r="BI73" s="1246"/>
      <c r="BJ73" s="1246"/>
      <c r="BK73" s="1246"/>
      <c r="BL73" s="1246"/>
      <c r="BM73" s="1246"/>
      <c r="BN73" s="1246"/>
      <c r="BO73" s="1246"/>
      <c r="BP73" s="1247">
        <v>32.200000000000003</v>
      </c>
      <c r="BQ73" s="1247"/>
      <c r="BR73" s="1247"/>
      <c r="BS73" s="1247"/>
      <c r="BT73" s="1247"/>
      <c r="BU73" s="1247"/>
      <c r="BV73" s="1247"/>
      <c r="BW73" s="1247"/>
      <c r="BX73" s="1247">
        <v>31.3</v>
      </c>
      <c r="BY73" s="1247"/>
      <c r="BZ73" s="1247"/>
      <c r="CA73" s="1247"/>
      <c r="CB73" s="1247"/>
      <c r="CC73" s="1247"/>
      <c r="CD73" s="1247"/>
      <c r="CE73" s="1247"/>
      <c r="CF73" s="1247">
        <v>27.7</v>
      </c>
      <c r="CG73" s="1247"/>
      <c r="CH73" s="1247"/>
      <c r="CI73" s="1247"/>
      <c r="CJ73" s="1247"/>
      <c r="CK73" s="1247"/>
      <c r="CL73" s="1247"/>
      <c r="CM73" s="1247"/>
      <c r="CN73" s="1247">
        <v>18.2</v>
      </c>
      <c r="CO73" s="1247"/>
      <c r="CP73" s="1247"/>
      <c r="CQ73" s="1247"/>
      <c r="CR73" s="1247"/>
      <c r="CS73" s="1247"/>
      <c r="CT73" s="1247"/>
      <c r="CU73" s="1247"/>
      <c r="CV73" s="1247">
        <v>2</v>
      </c>
      <c r="CW73" s="1247"/>
      <c r="CX73" s="1247"/>
      <c r="CY73" s="1247"/>
      <c r="CZ73" s="1247"/>
      <c r="DA73" s="1247"/>
      <c r="DB73" s="1247"/>
      <c r="DC73" s="1247"/>
    </row>
    <row r="74" spans="2:107">
      <c r="B74" s="1217"/>
      <c r="G74" s="1243"/>
      <c r="H74" s="1243"/>
      <c r="I74" s="1243"/>
      <c r="J74" s="1243"/>
      <c r="K74" s="1264"/>
      <c r="L74" s="1264"/>
      <c r="M74" s="1264"/>
      <c r="N74" s="1264"/>
      <c r="AM74" s="1235"/>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c r="B75" s="1217"/>
      <c r="G75" s="1243"/>
      <c r="H75" s="1243"/>
      <c r="I75" s="1236"/>
      <c r="J75" s="1236"/>
      <c r="K75" s="1245"/>
      <c r="L75" s="1245"/>
      <c r="M75" s="1245"/>
      <c r="N75" s="1245"/>
      <c r="AM75" s="1235"/>
      <c r="AN75" s="1246"/>
      <c r="AO75" s="1246"/>
      <c r="AP75" s="1246"/>
      <c r="AQ75" s="1246"/>
      <c r="AR75" s="1246"/>
      <c r="AS75" s="1246"/>
      <c r="AT75" s="1246"/>
      <c r="AU75" s="1246"/>
      <c r="AV75" s="1246"/>
      <c r="AW75" s="1246"/>
      <c r="AX75" s="1246"/>
      <c r="AY75" s="1246"/>
      <c r="AZ75" s="1246"/>
      <c r="BA75" s="1246"/>
      <c r="BB75" s="1246" t="s">
        <v>596</v>
      </c>
      <c r="BC75" s="1246"/>
      <c r="BD75" s="1246"/>
      <c r="BE75" s="1246"/>
      <c r="BF75" s="1246"/>
      <c r="BG75" s="1246"/>
      <c r="BH75" s="1246"/>
      <c r="BI75" s="1246"/>
      <c r="BJ75" s="1246"/>
      <c r="BK75" s="1246"/>
      <c r="BL75" s="1246"/>
      <c r="BM75" s="1246"/>
      <c r="BN75" s="1246"/>
      <c r="BO75" s="1246"/>
      <c r="BP75" s="1247">
        <v>5</v>
      </c>
      <c r="BQ75" s="1247"/>
      <c r="BR75" s="1247"/>
      <c r="BS75" s="1247"/>
      <c r="BT75" s="1247"/>
      <c r="BU75" s="1247"/>
      <c r="BV75" s="1247"/>
      <c r="BW75" s="1247"/>
      <c r="BX75" s="1247">
        <v>5</v>
      </c>
      <c r="BY75" s="1247"/>
      <c r="BZ75" s="1247"/>
      <c r="CA75" s="1247"/>
      <c r="CB75" s="1247"/>
      <c r="CC75" s="1247"/>
      <c r="CD75" s="1247"/>
      <c r="CE75" s="1247"/>
      <c r="CF75" s="1247">
        <v>4.5</v>
      </c>
      <c r="CG75" s="1247"/>
      <c r="CH75" s="1247"/>
      <c r="CI75" s="1247"/>
      <c r="CJ75" s="1247"/>
      <c r="CK75" s="1247"/>
      <c r="CL75" s="1247"/>
      <c r="CM75" s="1247"/>
      <c r="CN75" s="1247">
        <v>4.0999999999999996</v>
      </c>
      <c r="CO75" s="1247"/>
      <c r="CP75" s="1247"/>
      <c r="CQ75" s="1247"/>
      <c r="CR75" s="1247"/>
      <c r="CS75" s="1247"/>
      <c r="CT75" s="1247"/>
      <c r="CU75" s="1247"/>
      <c r="CV75" s="1247">
        <v>4</v>
      </c>
      <c r="CW75" s="1247"/>
      <c r="CX75" s="1247"/>
      <c r="CY75" s="1247"/>
      <c r="CZ75" s="1247"/>
      <c r="DA75" s="1247"/>
      <c r="DB75" s="1247"/>
      <c r="DC75" s="1247"/>
    </row>
    <row r="76" spans="2:107">
      <c r="B76" s="1217"/>
      <c r="G76" s="1243"/>
      <c r="H76" s="1243"/>
      <c r="I76" s="1236"/>
      <c r="J76" s="1236"/>
      <c r="K76" s="1245"/>
      <c r="L76" s="1245"/>
      <c r="M76" s="1245"/>
      <c r="N76" s="1245"/>
      <c r="AM76" s="1235"/>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c r="B77" s="1217"/>
      <c r="G77" s="1236"/>
      <c r="H77" s="1236"/>
      <c r="I77" s="1236"/>
      <c r="J77" s="1236"/>
      <c r="K77" s="1264"/>
      <c r="L77" s="1264"/>
      <c r="M77" s="1264"/>
      <c r="N77" s="1264"/>
      <c r="AN77" s="1242" t="s">
        <v>592</v>
      </c>
      <c r="AO77" s="1242"/>
      <c r="AP77" s="1242"/>
      <c r="AQ77" s="1242"/>
      <c r="AR77" s="1242"/>
      <c r="AS77" s="1242"/>
      <c r="AT77" s="1242"/>
      <c r="AU77" s="1242"/>
      <c r="AV77" s="1242"/>
      <c r="AW77" s="1242"/>
      <c r="AX77" s="1242"/>
      <c r="AY77" s="1242"/>
      <c r="AZ77" s="1242"/>
      <c r="BA77" s="1242"/>
      <c r="BB77" s="1246" t="s">
        <v>590</v>
      </c>
      <c r="BC77" s="1246"/>
      <c r="BD77" s="1246"/>
      <c r="BE77" s="1246"/>
      <c r="BF77" s="1246"/>
      <c r="BG77" s="1246"/>
      <c r="BH77" s="1246"/>
      <c r="BI77" s="1246"/>
      <c r="BJ77" s="1246"/>
      <c r="BK77" s="1246"/>
      <c r="BL77" s="1246"/>
      <c r="BM77" s="1246"/>
      <c r="BN77" s="1246"/>
      <c r="BO77" s="1246"/>
      <c r="BP77" s="1247">
        <v>31.3</v>
      </c>
      <c r="BQ77" s="1247"/>
      <c r="BR77" s="1247"/>
      <c r="BS77" s="1247"/>
      <c r="BT77" s="1247"/>
      <c r="BU77" s="1247"/>
      <c r="BV77" s="1247"/>
      <c r="BW77" s="1247"/>
      <c r="BX77" s="1247">
        <v>25.3</v>
      </c>
      <c r="BY77" s="1247"/>
      <c r="BZ77" s="1247"/>
      <c r="CA77" s="1247"/>
      <c r="CB77" s="1247"/>
      <c r="CC77" s="1247"/>
      <c r="CD77" s="1247"/>
      <c r="CE77" s="1247"/>
      <c r="CF77" s="1247">
        <v>25.5</v>
      </c>
      <c r="CG77" s="1247"/>
      <c r="CH77" s="1247"/>
      <c r="CI77" s="1247"/>
      <c r="CJ77" s="1247"/>
      <c r="CK77" s="1247"/>
      <c r="CL77" s="1247"/>
      <c r="CM77" s="1247"/>
      <c r="CN77" s="1247">
        <v>25.1</v>
      </c>
      <c r="CO77" s="1247"/>
      <c r="CP77" s="1247"/>
      <c r="CQ77" s="1247"/>
      <c r="CR77" s="1247"/>
      <c r="CS77" s="1247"/>
      <c r="CT77" s="1247"/>
      <c r="CU77" s="1247"/>
      <c r="CV77" s="1247">
        <v>11.2</v>
      </c>
      <c r="CW77" s="1247"/>
      <c r="CX77" s="1247"/>
      <c r="CY77" s="1247"/>
      <c r="CZ77" s="1247"/>
      <c r="DA77" s="1247"/>
      <c r="DB77" s="1247"/>
      <c r="DC77" s="1247"/>
    </row>
    <row r="78" spans="2:107">
      <c r="B78" s="1217"/>
      <c r="G78" s="1236"/>
      <c r="H78" s="1236"/>
      <c r="I78" s="1236"/>
      <c r="J78" s="1236"/>
      <c r="K78" s="1264"/>
      <c r="L78" s="1264"/>
      <c r="M78" s="1264"/>
      <c r="N78" s="1264"/>
      <c r="AN78" s="1242"/>
      <c r="AO78" s="1242"/>
      <c r="AP78" s="1242"/>
      <c r="AQ78" s="1242"/>
      <c r="AR78" s="1242"/>
      <c r="AS78" s="1242"/>
      <c r="AT78" s="1242"/>
      <c r="AU78" s="1242"/>
      <c r="AV78" s="1242"/>
      <c r="AW78" s="1242"/>
      <c r="AX78" s="1242"/>
      <c r="AY78" s="1242"/>
      <c r="AZ78" s="1242"/>
      <c r="BA78" s="1242"/>
      <c r="BB78" s="1246"/>
      <c r="BC78" s="1246"/>
      <c r="BD78" s="1246"/>
      <c r="BE78" s="1246"/>
      <c r="BF78" s="1246"/>
      <c r="BG78" s="1246"/>
      <c r="BH78" s="1246"/>
      <c r="BI78" s="1246"/>
      <c r="BJ78" s="1246"/>
      <c r="BK78" s="1246"/>
      <c r="BL78" s="1246"/>
      <c r="BM78" s="1246"/>
      <c r="BN78" s="1246"/>
      <c r="BO78" s="1246"/>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c r="B79" s="1217"/>
      <c r="G79" s="1236"/>
      <c r="H79" s="1236"/>
      <c r="I79" s="1249"/>
      <c r="J79" s="1249"/>
      <c r="K79" s="1265"/>
      <c r="L79" s="1265"/>
      <c r="M79" s="1265"/>
      <c r="N79" s="1265"/>
      <c r="AN79" s="1242"/>
      <c r="AO79" s="1242"/>
      <c r="AP79" s="1242"/>
      <c r="AQ79" s="1242"/>
      <c r="AR79" s="1242"/>
      <c r="AS79" s="1242"/>
      <c r="AT79" s="1242"/>
      <c r="AU79" s="1242"/>
      <c r="AV79" s="1242"/>
      <c r="AW79" s="1242"/>
      <c r="AX79" s="1242"/>
      <c r="AY79" s="1242"/>
      <c r="AZ79" s="1242"/>
      <c r="BA79" s="1242"/>
      <c r="BB79" s="1246" t="s">
        <v>596</v>
      </c>
      <c r="BC79" s="1246"/>
      <c r="BD79" s="1246"/>
      <c r="BE79" s="1246"/>
      <c r="BF79" s="1246"/>
      <c r="BG79" s="1246"/>
      <c r="BH79" s="1246"/>
      <c r="BI79" s="1246"/>
      <c r="BJ79" s="1246"/>
      <c r="BK79" s="1246"/>
      <c r="BL79" s="1246"/>
      <c r="BM79" s="1246"/>
      <c r="BN79" s="1246"/>
      <c r="BO79" s="1246"/>
      <c r="BP79" s="1247">
        <v>7.2</v>
      </c>
      <c r="BQ79" s="1247"/>
      <c r="BR79" s="1247"/>
      <c r="BS79" s="1247"/>
      <c r="BT79" s="1247"/>
      <c r="BU79" s="1247"/>
      <c r="BV79" s="1247"/>
      <c r="BW79" s="1247"/>
      <c r="BX79" s="1247">
        <v>6.9</v>
      </c>
      <c r="BY79" s="1247"/>
      <c r="BZ79" s="1247"/>
      <c r="CA79" s="1247"/>
      <c r="CB79" s="1247"/>
      <c r="CC79" s="1247"/>
      <c r="CD79" s="1247"/>
      <c r="CE79" s="1247"/>
      <c r="CF79" s="1247">
        <v>6.6</v>
      </c>
      <c r="CG79" s="1247"/>
      <c r="CH79" s="1247"/>
      <c r="CI79" s="1247"/>
      <c r="CJ79" s="1247"/>
      <c r="CK79" s="1247"/>
      <c r="CL79" s="1247"/>
      <c r="CM79" s="1247"/>
      <c r="CN79" s="1247">
        <v>6.4</v>
      </c>
      <c r="CO79" s="1247"/>
      <c r="CP79" s="1247"/>
      <c r="CQ79" s="1247"/>
      <c r="CR79" s="1247"/>
      <c r="CS79" s="1247"/>
      <c r="CT79" s="1247"/>
      <c r="CU79" s="1247"/>
      <c r="CV79" s="1247">
        <v>5.7</v>
      </c>
      <c r="CW79" s="1247"/>
      <c r="CX79" s="1247"/>
      <c r="CY79" s="1247"/>
      <c r="CZ79" s="1247"/>
      <c r="DA79" s="1247"/>
      <c r="DB79" s="1247"/>
      <c r="DC79" s="1247"/>
    </row>
    <row r="80" spans="2:107">
      <c r="B80" s="1217"/>
      <c r="G80" s="1236"/>
      <c r="H80" s="1236"/>
      <c r="I80" s="1249"/>
      <c r="J80" s="1249"/>
      <c r="K80" s="1265"/>
      <c r="L80" s="1265"/>
      <c r="M80" s="1265"/>
      <c r="N80" s="1265"/>
      <c r="AN80" s="1242"/>
      <c r="AO80" s="1242"/>
      <c r="AP80" s="1242"/>
      <c r="AQ80" s="1242"/>
      <c r="AR80" s="1242"/>
      <c r="AS80" s="1242"/>
      <c r="AT80" s="1242"/>
      <c r="AU80" s="1242"/>
      <c r="AV80" s="1242"/>
      <c r="AW80" s="1242"/>
      <c r="AX80" s="1242"/>
      <c r="AY80" s="1242"/>
      <c r="AZ80" s="1242"/>
      <c r="BA80" s="1242"/>
      <c r="BB80" s="1246"/>
      <c r="BC80" s="1246"/>
      <c r="BD80" s="1246"/>
      <c r="BE80" s="1246"/>
      <c r="BF80" s="1246"/>
      <c r="BG80" s="1246"/>
      <c r="BH80" s="1246"/>
      <c r="BI80" s="1246"/>
      <c r="BJ80" s="1246"/>
      <c r="BK80" s="1246"/>
      <c r="BL80" s="1246"/>
      <c r="BM80" s="1246"/>
      <c r="BN80" s="1246"/>
      <c r="BO80" s="1246"/>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c r="B81" s="1217"/>
    </row>
    <row r="82" spans="2:109" ht="17.25">
      <c r="B82" s="1217"/>
      <c r="K82" s="1266"/>
      <c r="L82" s="1266"/>
      <c r="M82" s="1266"/>
      <c r="N82" s="1266"/>
      <c r="AQ82" s="1266"/>
      <c r="AR82" s="1266"/>
      <c r="AS82" s="1266"/>
      <c r="AT82" s="1266"/>
      <c r="BC82" s="1266"/>
      <c r="BD82" s="1266"/>
      <c r="BE82" s="1266"/>
      <c r="BF82" s="1266"/>
      <c r="BO82" s="1266"/>
      <c r="BP82" s="1266"/>
      <c r="BQ82" s="1266"/>
      <c r="BR82" s="1266"/>
      <c r="CA82" s="1266"/>
      <c r="CB82" s="1266"/>
      <c r="CC82" s="1266"/>
      <c r="CD82" s="1266"/>
      <c r="CM82" s="1266"/>
      <c r="CN82" s="1266"/>
      <c r="CO82" s="1266"/>
      <c r="CP82" s="1266"/>
      <c r="CY82" s="1266"/>
      <c r="CZ82" s="1266"/>
      <c r="DA82" s="1266"/>
      <c r="DB82" s="1266"/>
      <c r="DC82" s="1266"/>
    </row>
    <row r="83" spans="2:109">
      <c r="B83" s="1219"/>
      <c r="C83" s="1220"/>
      <c r="D83" s="1220"/>
      <c r="E83" s="1220"/>
      <c r="F83" s="1220"/>
      <c r="G83" s="1220"/>
      <c r="H83" s="1220"/>
      <c r="I83" s="1220"/>
      <c r="J83" s="1220"/>
      <c r="K83" s="1220"/>
      <c r="L83" s="1220"/>
      <c r="M83" s="1220"/>
      <c r="N83" s="1220"/>
      <c r="O83" s="1220"/>
      <c r="P83" s="1220"/>
      <c r="Q83" s="1220"/>
      <c r="R83" s="1220"/>
      <c r="S83" s="1220"/>
      <c r="T83" s="1220"/>
      <c r="U83" s="1220"/>
      <c r="V83" s="1220"/>
      <c r="W83" s="1220"/>
      <c r="X83" s="1220"/>
      <c r="Y83" s="1220"/>
      <c r="Z83" s="1220"/>
      <c r="AA83" s="1220"/>
      <c r="AB83" s="1220"/>
      <c r="AC83" s="1220"/>
      <c r="AD83" s="1220"/>
      <c r="AE83" s="1220"/>
      <c r="AF83" s="1220"/>
      <c r="AG83" s="1220"/>
      <c r="AH83" s="1220"/>
      <c r="AI83" s="1220"/>
      <c r="AJ83" s="1220"/>
      <c r="AK83" s="1220"/>
      <c r="AL83" s="1220"/>
      <c r="AM83" s="1220"/>
      <c r="AN83" s="1220"/>
      <c r="AO83" s="1220"/>
      <c r="AP83" s="1220"/>
      <c r="AQ83" s="1220"/>
      <c r="AR83" s="1220"/>
      <c r="AS83" s="1220"/>
      <c r="AT83" s="1220"/>
      <c r="AU83" s="1220"/>
      <c r="AV83" s="1220"/>
      <c r="AW83" s="1220"/>
      <c r="AX83" s="1220"/>
      <c r="AY83" s="1220"/>
      <c r="AZ83" s="1220"/>
      <c r="BA83" s="1220"/>
      <c r="BB83" s="1220"/>
      <c r="BC83" s="1220"/>
      <c r="BD83" s="1220"/>
      <c r="BE83" s="1220"/>
      <c r="BF83" s="1220"/>
      <c r="BG83" s="1220"/>
      <c r="BH83" s="1220"/>
      <c r="BI83" s="1220"/>
      <c r="BJ83" s="1220"/>
      <c r="BK83" s="1220"/>
      <c r="BL83" s="1220"/>
      <c r="BM83" s="1220"/>
      <c r="BN83" s="1220"/>
      <c r="BO83" s="1220"/>
      <c r="BP83" s="1220"/>
      <c r="BQ83" s="1220"/>
      <c r="BR83" s="1220"/>
      <c r="BS83" s="1220"/>
      <c r="BT83" s="1220"/>
      <c r="BU83" s="1220"/>
      <c r="BV83" s="1220"/>
      <c r="BW83" s="1220"/>
      <c r="BX83" s="1220"/>
      <c r="BY83" s="1220"/>
      <c r="BZ83" s="1220"/>
      <c r="CA83" s="1220"/>
      <c r="CB83" s="1220"/>
      <c r="CC83" s="1220"/>
      <c r="CD83" s="1220"/>
      <c r="CE83" s="1220"/>
      <c r="CF83" s="1220"/>
      <c r="CG83" s="1220"/>
      <c r="CH83" s="1220"/>
      <c r="CI83" s="1220"/>
      <c r="CJ83" s="1220"/>
      <c r="CK83" s="1220"/>
      <c r="CL83" s="1220"/>
      <c r="CM83" s="1220"/>
      <c r="CN83" s="1220"/>
      <c r="CO83" s="1220"/>
      <c r="CP83" s="1220"/>
      <c r="CQ83" s="1220"/>
      <c r="CR83" s="1220"/>
      <c r="CS83" s="1220"/>
      <c r="CT83" s="1220"/>
      <c r="CU83" s="1220"/>
      <c r="CV83" s="1220"/>
      <c r="CW83" s="1220"/>
      <c r="CX83" s="1220"/>
      <c r="CY83" s="1220"/>
      <c r="CZ83" s="1220"/>
      <c r="DA83" s="1220"/>
      <c r="DB83" s="1220"/>
      <c r="DC83" s="1220"/>
      <c r="DD83" s="1221"/>
    </row>
    <row r="84" spans="2:109">
      <c r="DD84" s="1211"/>
      <c r="DE84" s="1211"/>
    </row>
    <row r="85" spans="2:109">
      <c r="DD85" s="1211"/>
      <c r="DE85" s="1211"/>
    </row>
  </sheetData>
  <sheetProtection algorithmName="SHA-512" hashValue="Ry7x3HrQzmGPg21n8N4jyOgIqh06rsqiKAnBVJfoBthJKJbs5Z8WplvqX50l4te4oxkfmfeuP5fcn57Qdzg1DQ==" saltValue="OMWGgdfzVn9jWU6lKmc++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42" customWidth="1"/>
    <col min="35" max="122" width="2.5" style="241" customWidth="1"/>
    <col min="123" max="16384" width="2.5"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S2" s="241"/>
      <c r="AH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1"/>
    </row>
    <row r="117" spans="34:122" ht="13.5" customHeight="1"/>
    <row r="118" spans="34:122" ht="13.5" customHeight="1"/>
    <row r="119" spans="34:122" ht="13.5" customHeight="1"/>
    <row r="120" spans="34:122" ht="13.5" customHeight="1">
      <c r="AH120" s="241"/>
    </row>
    <row r="121" spans="34:122" ht="13.5" customHeight="1">
      <c r="AH121" s="241"/>
    </row>
    <row r="122" spans="34:122" ht="13.5" customHeight="1"/>
    <row r="123" spans="34:122" ht="13.5" customHeight="1"/>
    <row r="124" spans="34:122" ht="13.5" customHeight="1"/>
    <row r="125" spans="34:122" ht="13.5" customHeight="1">
      <c r="DR125" s="241" t="s">
        <v>493</v>
      </c>
    </row>
  </sheetData>
  <sheetProtection algorithmName="SHA-512" hashValue="jnGonqHehtdrq0Lf8nmQli9lPTn17wXACDyPN47MZQphJhiuRG8FiqDMxziYgm1e0OUqYLoxPwLTBe4N8bCl8w==" saltValue="ek0/x8UWaQCS1AdYqvA9n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42" customWidth="1"/>
    <col min="35" max="122" width="2.5" style="241" customWidth="1"/>
    <col min="123" max="16384" width="2.5"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1"/>
    </row>
    <row r="117" spans="34:122" ht="13.5" customHeight="1"/>
    <row r="118" spans="34:122" ht="13.5" customHeight="1"/>
    <row r="119" spans="34:122" ht="13.5" customHeight="1"/>
    <row r="120" spans="34:122" ht="13.5" customHeight="1">
      <c r="AH120" s="241"/>
    </row>
    <row r="121" spans="34:122" ht="13.5" customHeight="1">
      <c r="AH121" s="241"/>
    </row>
    <row r="122" spans="34:122" ht="13.5" customHeight="1"/>
    <row r="123" spans="34:122" ht="13.5" customHeight="1"/>
    <row r="124" spans="34:122" ht="13.5" customHeight="1"/>
    <row r="125" spans="34:122" ht="13.5" customHeight="1">
      <c r="DR125" s="241" t="s">
        <v>597</v>
      </c>
    </row>
  </sheetData>
  <sheetProtection algorithmName="SHA-512" hashValue="FSGJQEBfY260v7YwveyJ62ctDWj4CbvKaboFAWKaDV2HMcAHoKv+sZx5aUi8afdWFJE7qDAGjsj4K9Wf/+Zimg==" saltValue="8/rgQiZcKrJY3X/GsKSkf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543</v>
      </c>
      <c r="G2" s="148"/>
      <c r="H2" s="149"/>
    </row>
    <row r="3" spans="1:8">
      <c r="A3" s="145" t="s">
        <v>536</v>
      </c>
      <c r="B3" s="150"/>
      <c r="C3" s="151"/>
      <c r="D3" s="152">
        <v>17567</v>
      </c>
      <c r="E3" s="153"/>
      <c r="F3" s="154">
        <v>54110</v>
      </c>
      <c r="G3" s="155"/>
      <c r="H3" s="156"/>
    </row>
    <row r="4" spans="1:8">
      <c r="A4" s="157"/>
      <c r="B4" s="158"/>
      <c r="C4" s="159"/>
      <c r="D4" s="160">
        <v>4568</v>
      </c>
      <c r="E4" s="161"/>
      <c r="F4" s="162">
        <v>30620</v>
      </c>
      <c r="G4" s="163"/>
      <c r="H4" s="164"/>
    </row>
    <row r="5" spans="1:8">
      <c r="A5" s="145" t="s">
        <v>538</v>
      </c>
      <c r="B5" s="150"/>
      <c r="C5" s="151"/>
      <c r="D5" s="152">
        <v>20241</v>
      </c>
      <c r="E5" s="153"/>
      <c r="F5" s="154">
        <v>54684</v>
      </c>
      <c r="G5" s="155"/>
      <c r="H5" s="156"/>
    </row>
    <row r="6" spans="1:8">
      <c r="A6" s="157"/>
      <c r="B6" s="158"/>
      <c r="C6" s="159"/>
      <c r="D6" s="160">
        <v>4042</v>
      </c>
      <c r="E6" s="161"/>
      <c r="F6" s="162">
        <v>32829</v>
      </c>
      <c r="G6" s="163"/>
      <c r="H6" s="164"/>
    </row>
    <row r="7" spans="1:8">
      <c r="A7" s="145" t="s">
        <v>539</v>
      </c>
      <c r="B7" s="150"/>
      <c r="C7" s="151"/>
      <c r="D7" s="152">
        <v>27179</v>
      </c>
      <c r="E7" s="153"/>
      <c r="F7" s="154">
        <v>62383</v>
      </c>
      <c r="G7" s="155"/>
      <c r="H7" s="156"/>
    </row>
    <row r="8" spans="1:8">
      <c r="A8" s="157"/>
      <c r="B8" s="158"/>
      <c r="C8" s="159"/>
      <c r="D8" s="160">
        <v>4854</v>
      </c>
      <c r="E8" s="161"/>
      <c r="F8" s="162">
        <v>35325</v>
      </c>
      <c r="G8" s="163"/>
      <c r="H8" s="164"/>
    </row>
    <row r="9" spans="1:8">
      <c r="A9" s="145" t="s">
        <v>540</v>
      </c>
      <c r="B9" s="150"/>
      <c r="C9" s="151"/>
      <c r="D9" s="152">
        <v>23335</v>
      </c>
      <c r="E9" s="153"/>
      <c r="F9" s="154">
        <v>63812</v>
      </c>
      <c r="G9" s="155"/>
      <c r="H9" s="156"/>
    </row>
    <row r="10" spans="1:8">
      <c r="A10" s="157"/>
      <c r="B10" s="158"/>
      <c r="C10" s="159"/>
      <c r="D10" s="160">
        <v>8137</v>
      </c>
      <c r="E10" s="161"/>
      <c r="F10" s="162">
        <v>33848</v>
      </c>
      <c r="G10" s="163"/>
      <c r="H10" s="164"/>
    </row>
    <row r="11" spans="1:8">
      <c r="A11" s="145" t="s">
        <v>541</v>
      </c>
      <c r="B11" s="150"/>
      <c r="C11" s="151"/>
      <c r="D11" s="152">
        <v>24804</v>
      </c>
      <c r="E11" s="153"/>
      <c r="F11" s="154">
        <v>45945</v>
      </c>
      <c r="G11" s="155"/>
      <c r="H11" s="156"/>
    </row>
    <row r="12" spans="1:8">
      <c r="A12" s="157"/>
      <c r="B12" s="158"/>
      <c r="C12" s="165"/>
      <c r="D12" s="160">
        <v>8054</v>
      </c>
      <c r="E12" s="161"/>
      <c r="F12" s="162">
        <v>25180</v>
      </c>
      <c r="G12" s="163"/>
      <c r="H12" s="164"/>
    </row>
    <row r="13" spans="1:8">
      <c r="A13" s="145"/>
      <c r="B13" s="150"/>
      <c r="C13" s="166"/>
      <c r="D13" s="167">
        <v>22625</v>
      </c>
      <c r="E13" s="168"/>
      <c r="F13" s="169">
        <v>56187</v>
      </c>
      <c r="G13" s="170"/>
      <c r="H13" s="156"/>
    </row>
    <row r="14" spans="1:8">
      <c r="A14" s="157"/>
      <c r="B14" s="158"/>
      <c r="C14" s="159"/>
      <c r="D14" s="160">
        <v>5931</v>
      </c>
      <c r="E14" s="161"/>
      <c r="F14" s="162">
        <v>31560</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7.33</v>
      </c>
      <c r="C19" s="171">
        <f>ROUND(VALUE(SUBSTITUTE(実質収支比率等に係る経年分析!G$48,"▲","-")),2)</f>
        <v>7.8</v>
      </c>
      <c r="D19" s="171">
        <f>ROUND(VALUE(SUBSTITUTE(実質収支比率等に係る経年分析!H$48,"▲","-")),2)</f>
        <v>7.87</v>
      </c>
      <c r="E19" s="171">
        <f>ROUND(VALUE(SUBSTITUTE(実質収支比率等に係る経年分析!I$48,"▲","-")),2)</f>
        <v>8.2100000000000009</v>
      </c>
      <c r="F19" s="171">
        <f>ROUND(VALUE(SUBSTITUTE(実質収支比率等に係る経年分析!J$48,"▲","-")),2)</f>
        <v>7.16</v>
      </c>
    </row>
    <row r="20" spans="1:11">
      <c r="A20" s="171" t="s">
        <v>54</v>
      </c>
      <c r="B20" s="171">
        <f>ROUND(VALUE(SUBSTITUTE(実質収支比率等に係る経年分析!F$47,"▲","-")),2)</f>
        <v>7.4</v>
      </c>
      <c r="C20" s="171">
        <f>ROUND(VALUE(SUBSTITUTE(実質収支比率等に係る経年分析!G$47,"▲","-")),2)</f>
        <v>8.3000000000000007</v>
      </c>
      <c r="D20" s="171">
        <f>ROUND(VALUE(SUBSTITUTE(実質収支比率等に係る経年分析!H$47,"▲","-")),2)</f>
        <v>12.96</v>
      </c>
      <c r="E20" s="171">
        <f>ROUND(VALUE(SUBSTITUTE(実質収支比率等に係る経年分析!I$47,"▲","-")),2)</f>
        <v>18.28</v>
      </c>
      <c r="F20" s="171">
        <f>ROUND(VALUE(SUBSTITUTE(実質収支比率等に係る経年分析!J$47,"▲","-")),2)</f>
        <v>28.18</v>
      </c>
    </row>
    <row r="21" spans="1:11">
      <c r="A21" s="171" t="s">
        <v>55</v>
      </c>
      <c r="B21" s="171">
        <f>IF(ISNUMBER(VALUE(SUBSTITUTE(実質収支比率等に係る経年分析!F$49,"▲","-"))),ROUND(VALUE(SUBSTITUTE(実質収支比率等に係る経年分析!F$49,"▲","-")),2),NA())</f>
        <v>-4.84</v>
      </c>
      <c r="C21" s="171">
        <f>IF(ISNUMBER(VALUE(SUBSTITUTE(実質収支比率等に係る経年分析!G$49,"▲","-"))),ROUND(VALUE(SUBSTITUTE(実質収支比率等に係る経年分析!G$49,"▲","-")),2),NA())</f>
        <v>1.42</v>
      </c>
      <c r="D21" s="171">
        <f>IF(ISNUMBER(VALUE(SUBSTITUTE(実質収支比率等に係る経年分析!H$49,"▲","-"))),ROUND(VALUE(SUBSTITUTE(実質収支比率等に係る経年分析!H$49,"▲","-")),2),NA())</f>
        <v>5.14</v>
      </c>
      <c r="E21" s="171">
        <f>IF(ISNUMBER(VALUE(SUBSTITUTE(実質収支比率等に係る経年分析!I$49,"▲","-"))),ROUND(VALUE(SUBSTITUTE(実質収支比率等に係る経年分析!I$49,"▲","-")),2),NA())</f>
        <v>6.25</v>
      </c>
      <c r="F21" s="171">
        <f>IF(ISNUMBER(VALUE(SUBSTITUTE(実質収支比率等に係る経年分析!J$49,"▲","-"))),ROUND(VALUE(SUBSTITUTE(実質収支比率等に係る経年分析!J$49,"▲","-")),2),NA())</f>
        <v>10.199999999999999</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7.0000000000000007E-2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0.09</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0.11</v>
      </c>
    </row>
    <row r="30" spans="1:11">
      <c r="A30" s="172" t="str">
        <f>IF(連結実質赤字比率に係る赤字・黒字の構成分析!C$40="",NA(),連結実質赤字比率に係る赤字・黒字の構成分析!C$40)</f>
        <v>住宅新築資金等貸付事業特別会計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0.16</v>
      </c>
    </row>
    <row r="31" spans="1:11">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3.63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1.61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0.99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0.94</v>
      </c>
    </row>
    <row r="32" spans="1:11">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1.66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1.47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1.54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1.39</v>
      </c>
    </row>
    <row r="33" spans="1:16">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1.83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2.4900000000000002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3.27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3.48</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7.22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7.68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7.76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8.09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6.99</v>
      </c>
    </row>
    <row r="35" spans="1:16">
      <c r="A35" s="172" t="str">
        <f>IF(連結実質赤字比率に係る赤字・黒字の構成分析!C$35="",NA(),連結実質赤字比率に係る赤字・黒字の構成分析!C$35)</f>
        <v>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9.67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10.18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9.31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9.06</v>
      </c>
    </row>
    <row r="36" spans="1:16">
      <c r="A36" s="172" t="str">
        <f>IF(連結実質赤字比率に係る赤字・黒字の構成分析!C$34="",NA(),連結実質赤字比率に係る赤字・黒字の構成分析!C$34)</f>
        <v>津島市民病院事業会計</v>
      </c>
      <c r="B36" s="172">
        <f>IF(ROUND(VALUE(SUBSTITUTE(連結実質赤字比率に係る赤字・黒字の構成分析!F$34,"▲", "-")), 2) &lt; 0, ABS(ROUND(VALUE(SUBSTITUTE(連結実質赤字比率に係る赤字・黒字の構成分析!F$34,"▲", "-")), 2)), NA())</f>
        <v>2.82</v>
      </c>
      <c r="C36" s="172" t="e">
        <f>IF(ROUND(VALUE(SUBSTITUTE(連結実質赤字比率に係る赤字・黒字の構成分析!F$34,"▲", "-")), 2) &gt;= 0, ABS(ROUND(VALUE(SUBSTITUTE(連結実質赤字比率に係る赤字・黒字の構成分析!F$34,"▲", "-")), 2)), NA())</f>
        <v>#N/A</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0.48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1.1100000000000001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7.43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10.27</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1870</v>
      </c>
      <c r="E42" s="173"/>
      <c r="F42" s="173"/>
      <c r="G42" s="173">
        <f>'実質公債費比率（分子）の構造'!L$52</f>
        <v>1878</v>
      </c>
      <c r="H42" s="173"/>
      <c r="I42" s="173"/>
      <c r="J42" s="173">
        <f>'実質公債費比率（分子）の構造'!M$52</f>
        <v>1819</v>
      </c>
      <c r="K42" s="173"/>
      <c r="L42" s="173"/>
      <c r="M42" s="173">
        <f>'実質公債費比率（分子）の構造'!N$52</f>
        <v>1817</v>
      </c>
      <c r="N42" s="173"/>
      <c r="O42" s="173"/>
      <c r="P42" s="173">
        <f>'実質公債費比率（分子）の構造'!O$52</f>
        <v>1825</v>
      </c>
    </row>
    <row r="43" spans="1:16">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65</v>
      </c>
      <c r="B45" s="173" t="str">
        <f>'実質公債費比率（分子）の構造'!K$49</f>
        <v>-</v>
      </c>
      <c r="C45" s="173"/>
      <c r="D45" s="173"/>
      <c r="E45" s="173" t="str">
        <f>'実質公債費比率（分子）の構造'!L$49</f>
        <v>-</v>
      </c>
      <c r="F45" s="173"/>
      <c r="G45" s="173"/>
      <c r="H45" s="173">
        <f>'実質公債費比率（分子）の構造'!M$49</f>
        <v>9</v>
      </c>
      <c r="I45" s="173"/>
      <c r="J45" s="173"/>
      <c r="K45" s="173">
        <f>'実質公債費比率（分子）の構造'!N$49</f>
        <v>16</v>
      </c>
      <c r="L45" s="173"/>
      <c r="M45" s="173"/>
      <c r="N45" s="173">
        <f>'実質公債費比率（分子）の構造'!O$49</f>
        <v>25</v>
      </c>
      <c r="O45" s="173"/>
      <c r="P45" s="173"/>
    </row>
    <row r="46" spans="1:16">
      <c r="A46" s="173" t="s">
        <v>66</v>
      </c>
      <c r="B46" s="173">
        <f>'実質公債費比率（分子）の構造'!K$48</f>
        <v>853</v>
      </c>
      <c r="C46" s="173"/>
      <c r="D46" s="173"/>
      <c r="E46" s="173">
        <f>'実質公債費比率（分子）の構造'!L$48</f>
        <v>851</v>
      </c>
      <c r="F46" s="173"/>
      <c r="G46" s="173"/>
      <c r="H46" s="173">
        <f>'実質公債費比率（分子）の構造'!M$48</f>
        <v>816</v>
      </c>
      <c r="I46" s="173"/>
      <c r="J46" s="173"/>
      <c r="K46" s="173">
        <f>'実質公債費比率（分子）の構造'!N$48</f>
        <v>880</v>
      </c>
      <c r="L46" s="173"/>
      <c r="M46" s="173"/>
      <c r="N46" s="173">
        <f>'実質公債費比率（分子）の構造'!O$48</f>
        <v>846</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1616</v>
      </c>
      <c r="C49" s="173"/>
      <c r="D49" s="173"/>
      <c r="E49" s="173">
        <f>'実質公債費比率（分子）の構造'!L$45</f>
        <v>1494</v>
      </c>
      <c r="F49" s="173"/>
      <c r="G49" s="173"/>
      <c r="H49" s="173">
        <f>'実質公債費比率（分子）の構造'!M$45</f>
        <v>1464</v>
      </c>
      <c r="I49" s="173"/>
      <c r="J49" s="173"/>
      <c r="K49" s="173">
        <f>'実質公債費比率（分子）の構造'!N$45</f>
        <v>1388</v>
      </c>
      <c r="L49" s="173"/>
      <c r="M49" s="173"/>
      <c r="N49" s="173">
        <f>'実質公債費比率（分子）の構造'!O$45</f>
        <v>1448</v>
      </c>
      <c r="O49" s="173"/>
      <c r="P49" s="173"/>
    </row>
    <row r="50" spans="1:16">
      <c r="A50" s="173" t="s">
        <v>70</v>
      </c>
      <c r="B50" s="173" t="e">
        <f>NA()</f>
        <v>#N/A</v>
      </c>
      <c r="C50" s="173">
        <f>IF(ISNUMBER('実質公債費比率（分子）の構造'!K$53),'実質公債費比率（分子）の構造'!K$53,NA())</f>
        <v>599</v>
      </c>
      <c r="D50" s="173" t="e">
        <f>NA()</f>
        <v>#N/A</v>
      </c>
      <c r="E50" s="173" t="e">
        <f>NA()</f>
        <v>#N/A</v>
      </c>
      <c r="F50" s="173">
        <f>IF(ISNUMBER('実質公債費比率（分子）の構造'!L$53),'実質公債費比率（分子）の構造'!L$53,NA())</f>
        <v>467</v>
      </c>
      <c r="G50" s="173" t="e">
        <f>NA()</f>
        <v>#N/A</v>
      </c>
      <c r="H50" s="173" t="e">
        <f>NA()</f>
        <v>#N/A</v>
      </c>
      <c r="I50" s="173">
        <f>IF(ISNUMBER('実質公債費比率（分子）の構造'!M$53),'実質公債費比率（分子）の構造'!M$53,NA())</f>
        <v>470</v>
      </c>
      <c r="J50" s="173" t="e">
        <f>NA()</f>
        <v>#N/A</v>
      </c>
      <c r="K50" s="173" t="e">
        <f>NA()</f>
        <v>#N/A</v>
      </c>
      <c r="L50" s="173">
        <f>IF(ISNUMBER('実質公債費比率（分子）の構造'!N$53),'実質公債費比率（分子）の構造'!N$53,NA())</f>
        <v>467</v>
      </c>
      <c r="M50" s="173" t="e">
        <f>NA()</f>
        <v>#N/A</v>
      </c>
      <c r="N50" s="173" t="e">
        <f>NA()</f>
        <v>#N/A</v>
      </c>
      <c r="O50" s="173">
        <f>IF(ISNUMBER('実質公債費比率（分子）の構造'!O$53),'実質公債費比率（分子）の構造'!O$53,NA())</f>
        <v>494</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19706</v>
      </c>
      <c r="E56" s="172"/>
      <c r="F56" s="172"/>
      <c r="G56" s="172">
        <f>'将来負担比率（分子）の構造'!J$52</f>
        <v>19819</v>
      </c>
      <c r="H56" s="172"/>
      <c r="I56" s="172"/>
      <c r="J56" s="172">
        <f>'将来負担比率（分子）の構造'!K$52</f>
        <v>19616</v>
      </c>
      <c r="K56" s="172"/>
      <c r="L56" s="172"/>
      <c r="M56" s="172">
        <f>'将来負担比率（分子）の構造'!L$52</f>
        <v>19442</v>
      </c>
      <c r="N56" s="172"/>
      <c r="O56" s="172"/>
      <c r="P56" s="172">
        <f>'将来負担比率（分子）の構造'!M$52</f>
        <v>19100</v>
      </c>
    </row>
    <row r="57" spans="1:16">
      <c r="A57" s="172" t="s">
        <v>41</v>
      </c>
      <c r="B57" s="172"/>
      <c r="C57" s="172"/>
      <c r="D57" s="172">
        <f>'将来負担比率（分子）の構造'!I$51</f>
        <v>3964</v>
      </c>
      <c r="E57" s="172"/>
      <c r="F57" s="172"/>
      <c r="G57" s="172">
        <f>'将来負担比率（分子）の構造'!J$51</f>
        <v>4810</v>
      </c>
      <c r="H57" s="172"/>
      <c r="I57" s="172"/>
      <c r="J57" s="172">
        <f>'将来負担比率（分子）の構造'!K$51</f>
        <v>5298</v>
      </c>
      <c r="K57" s="172"/>
      <c r="L57" s="172"/>
      <c r="M57" s="172">
        <f>'将来負担比率（分子）の構造'!L$51</f>
        <v>5390</v>
      </c>
      <c r="N57" s="172"/>
      <c r="O57" s="172"/>
      <c r="P57" s="172">
        <f>'将来負担比率（分子）の構造'!M$51</f>
        <v>5118</v>
      </c>
    </row>
    <row r="58" spans="1:16">
      <c r="A58" s="172" t="s">
        <v>40</v>
      </c>
      <c r="B58" s="172"/>
      <c r="C58" s="172"/>
      <c r="D58" s="172">
        <f>'将来負担比率（分子）の構造'!I$50</f>
        <v>1449</v>
      </c>
      <c r="E58" s="172"/>
      <c r="F58" s="172"/>
      <c r="G58" s="172">
        <f>'将来負担比率（分子）の構造'!J$50</f>
        <v>1766</v>
      </c>
      <c r="H58" s="172"/>
      <c r="I58" s="172"/>
      <c r="J58" s="172">
        <f>'将来負担比率（分子）の構造'!K$50</f>
        <v>2571</v>
      </c>
      <c r="K58" s="172"/>
      <c r="L58" s="172"/>
      <c r="M58" s="172">
        <f>'将来負担比率（分子）の構造'!L$50</f>
        <v>3604</v>
      </c>
      <c r="N58" s="172"/>
      <c r="O58" s="172"/>
      <c r="P58" s="172">
        <f>'将来負担比率（分子）の構造'!M$50</f>
        <v>5679</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34</v>
      </c>
      <c r="B62" s="172">
        <f>'将来負担比率（分子）の構造'!I$45</f>
        <v>2726</v>
      </c>
      <c r="C62" s="172"/>
      <c r="D62" s="172"/>
      <c r="E62" s="172">
        <f>'将来負担比率（分子）の構造'!J$45</f>
        <v>2725</v>
      </c>
      <c r="F62" s="172"/>
      <c r="G62" s="172"/>
      <c r="H62" s="172">
        <f>'将来負担比率（分子）の構造'!K$45</f>
        <v>2831</v>
      </c>
      <c r="I62" s="172"/>
      <c r="J62" s="172"/>
      <c r="K62" s="172">
        <f>'将来負担比率（分子）の構造'!L$45</f>
        <v>2884</v>
      </c>
      <c r="L62" s="172"/>
      <c r="M62" s="172"/>
      <c r="N62" s="172">
        <f>'将来負担比率（分子）の構造'!M$45</f>
        <v>2928</v>
      </c>
      <c r="O62" s="172"/>
      <c r="P62" s="172"/>
    </row>
    <row r="63" spans="1:16">
      <c r="A63" s="172" t="s">
        <v>33</v>
      </c>
      <c r="B63" s="172" t="str">
        <f>'将来負担比率（分子）の構造'!I$44</f>
        <v>-</v>
      </c>
      <c r="C63" s="172"/>
      <c r="D63" s="172"/>
      <c r="E63" s="172">
        <f>'将来負担比率（分子）の構造'!J$44</f>
        <v>116</v>
      </c>
      <c r="F63" s="172"/>
      <c r="G63" s="172"/>
      <c r="H63" s="172">
        <f>'将来負担比率（分子）の構造'!K$44</f>
        <v>218</v>
      </c>
      <c r="I63" s="172"/>
      <c r="J63" s="172"/>
      <c r="K63" s="172">
        <f>'将来負担比率（分子）の構造'!L$44</f>
        <v>306</v>
      </c>
      <c r="L63" s="172"/>
      <c r="M63" s="172"/>
      <c r="N63" s="172">
        <f>'将来負担比率（分子）の構造'!M$44</f>
        <v>366</v>
      </c>
      <c r="O63" s="172"/>
      <c r="P63" s="172"/>
    </row>
    <row r="64" spans="1:16">
      <c r="A64" s="172" t="s">
        <v>32</v>
      </c>
      <c r="B64" s="172">
        <f>'将来負担比率（分子）の構造'!I$43</f>
        <v>9741</v>
      </c>
      <c r="C64" s="172"/>
      <c r="D64" s="172"/>
      <c r="E64" s="172">
        <f>'将来負担比率（分子）の構造'!J$43</f>
        <v>10775</v>
      </c>
      <c r="F64" s="172"/>
      <c r="G64" s="172"/>
      <c r="H64" s="172">
        <f>'将来負担比率（分子）の構造'!K$43</f>
        <v>10964</v>
      </c>
      <c r="I64" s="172"/>
      <c r="J64" s="172"/>
      <c r="K64" s="172">
        <f>'将来負担比率（分子）の構造'!L$43</f>
        <v>10473</v>
      </c>
      <c r="L64" s="172"/>
      <c r="M64" s="172"/>
      <c r="N64" s="172">
        <f>'将来負担比率（分子）の構造'!M$43</f>
        <v>9531</v>
      </c>
      <c r="O64" s="172"/>
      <c r="P64" s="172"/>
    </row>
    <row r="65" spans="1:16">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30</v>
      </c>
      <c r="B66" s="172">
        <f>'将来負担比率（分子）の構造'!I$41</f>
        <v>16213</v>
      </c>
      <c r="C66" s="172"/>
      <c r="D66" s="172"/>
      <c r="E66" s="172">
        <f>'将来負担比率（分子）の構造'!J$41</f>
        <v>16240</v>
      </c>
      <c r="F66" s="172"/>
      <c r="G66" s="172"/>
      <c r="H66" s="172">
        <f>'将来負担比率（分子）の構造'!K$41</f>
        <v>16641</v>
      </c>
      <c r="I66" s="172"/>
      <c r="J66" s="172"/>
      <c r="K66" s="172">
        <f>'将来負担比率（分子）の構造'!L$41</f>
        <v>16920</v>
      </c>
      <c r="L66" s="172"/>
      <c r="M66" s="172"/>
      <c r="N66" s="172">
        <f>'将来負担比率（分子）の構造'!M$41</f>
        <v>17328</v>
      </c>
      <c r="O66" s="172"/>
      <c r="P66" s="172"/>
    </row>
    <row r="67" spans="1:16">
      <c r="A67" s="172" t="s">
        <v>74</v>
      </c>
      <c r="B67" s="172" t="e">
        <f>NA()</f>
        <v>#N/A</v>
      </c>
      <c r="C67" s="172">
        <f>IF(ISNUMBER('将来負担比率（分子）の構造'!I$53), IF('将来負担比率（分子）の構造'!I$53 &lt; 0, 0, '将来負担比率（分子）の構造'!I$53), NA())</f>
        <v>3561</v>
      </c>
      <c r="D67" s="172" t="e">
        <f>NA()</f>
        <v>#N/A</v>
      </c>
      <c r="E67" s="172" t="e">
        <f>NA()</f>
        <v>#N/A</v>
      </c>
      <c r="F67" s="172">
        <f>IF(ISNUMBER('将来負担比率（分子）の構造'!J$53), IF('将来負担比率（分子）の構造'!J$53 &lt; 0, 0, '将来負担比率（分子）の構造'!J$53), NA())</f>
        <v>3461</v>
      </c>
      <c r="G67" s="172" t="e">
        <f>NA()</f>
        <v>#N/A</v>
      </c>
      <c r="H67" s="172" t="e">
        <f>NA()</f>
        <v>#N/A</v>
      </c>
      <c r="I67" s="172">
        <f>IF(ISNUMBER('将来負担比率（分子）の構造'!K$53), IF('将来負担比率（分子）の構造'!K$53 &lt; 0, 0, '将来負担比率（分子）の構造'!K$53), NA())</f>
        <v>3169</v>
      </c>
      <c r="J67" s="172" t="e">
        <f>NA()</f>
        <v>#N/A</v>
      </c>
      <c r="K67" s="172" t="e">
        <f>NA()</f>
        <v>#N/A</v>
      </c>
      <c r="L67" s="172">
        <f>IF(ISNUMBER('将来負担比率（分子）の構造'!L$53), IF('将来負担比率（分子）の構造'!L$53 &lt; 0, 0, '将来負担比率（分子）の構造'!L$53), NA())</f>
        <v>2147</v>
      </c>
      <c r="M67" s="172" t="e">
        <f>NA()</f>
        <v>#N/A</v>
      </c>
      <c r="N67" s="172" t="e">
        <f>NA()</f>
        <v>#N/A</v>
      </c>
      <c r="O67" s="172">
        <f>IF(ISNUMBER('将来負担比率（分子）の構造'!M$53), IF('将来負担比率（分子）の構造'!M$53 &lt; 0, 0, '将来負担比率（分子）の構造'!M$53), NA())</f>
        <v>257</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1681</v>
      </c>
      <c r="C72" s="176">
        <f>基金残高に係る経年分析!G55</f>
        <v>2441</v>
      </c>
      <c r="D72" s="176">
        <f>基金残高に係る経年分析!H55</f>
        <v>3964</v>
      </c>
    </row>
    <row r="73" spans="1:16">
      <c r="A73" s="175" t="s">
        <v>77</v>
      </c>
      <c r="B73" s="176">
        <f>基金残高に係る経年分析!F56</f>
        <v>11</v>
      </c>
      <c r="C73" s="176">
        <f>基金残高に係る経年分析!G56</f>
        <v>11</v>
      </c>
      <c r="D73" s="176">
        <f>基金残高に係る経年分析!H56</f>
        <v>332</v>
      </c>
    </row>
    <row r="74" spans="1:16">
      <c r="A74" s="175" t="s">
        <v>78</v>
      </c>
      <c r="B74" s="176">
        <f>基金残高に係る経年分析!F57</f>
        <v>374</v>
      </c>
      <c r="C74" s="176">
        <f>基金残高に係る経年分析!G57</f>
        <v>532</v>
      </c>
      <c r="D74" s="176">
        <f>基金残高に係る経年分析!H57</f>
        <v>713</v>
      </c>
    </row>
  </sheetData>
  <sheetProtection algorithmName="SHA-512" hashValue="qj3jo48zwkcOD+rBXbCwRnvezqUHVDZgoZEQl5usNBIf3RHizFPSYxpw+5yO82obMHK09gT1UpA6egwdMMWR/A==" saltValue="bVrkRwVvHqpVmI5oqCIW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600" t="s">
        <v>211</v>
      </c>
      <c r="DI1" s="601"/>
      <c r="DJ1" s="601"/>
      <c r="DK1" s="601"/>
      <c r="DL1" s="601"/>
      <c r="DM1" s="601"/>
      <c r="DN1" s="602"/>
      <c r="DO1" s="349"/>
      <c r="DP1" s="600" t="s">
        <v>212</v>
      </c>
      <c r="DQ1" s="601"/>
      <c r="DR1" s="601"/>
      <c r="DS1" s="601"/>
      <c r="DT1" s="601"/>
      <c r="DU1" s="601"/>
      <c r="DV1" s="601"/>
      <c r="DW1" s="601"/>
      <c r="DX1" s="601"/>
      <c r="DY1" s="601"/>
      <c r="DZ1" s="601"/>
      <c r="EA1" s="601"/>
      <c r="EB1" s="601"/>
      <c r="EC1" s="602"/>
      <c r="ED1" s="348"/>
      <c r="EE1" s="348"/>
      <c r="EF1" s="348"/>
      <c r="EG1" s="348"/>
      <c r="EH1" s="348"/>
      <c r="EI1" s="348"/>
      <c r="EJ1" s="348"/>
      <c r="EK1" s="348"/>
      <c r="EL1" s="348"/>
      <c r="EM1" s="348"/>
    </row>
    <row r="2" spans="2:143" ht="22.5" customHeight="1">
      <c r="B2" s="350" t="s">
        <v>213</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c r="B3" s="603" t="s">
        <v>214</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215</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3" t="s">
        <v>216</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3" t="s">
        <v>1</v>
      </c>
      <c r="C4" s="604"/>
      <c r="D4" s="604"/>
      <c r="E4" s="604"/>
      <c r="F4" s="604"/>
      <c r="G4" s="604"/>
      <c r="H4" s="604"/>
      <c r="I4" s="604"/>
      <c r="J4" s="604"/>
      <c r="K4" s="604"/>
      <c r="L4" s="604"/>
      <c r="M4" s="604"/>
      <c r="N4" s="604"/>
      <c r="O4" s="604"/>
      <c r="P4" s="604"/>
      <c r="Q4" s="605"/>
      <c r="R4" s="603" t="s">
        <v>217</v>
      </c>
      <c r="S4" s="604"/>
      <c r="T4" s="604"/>
      <c r="U4" s="604"/>
      <c r="V4" s="604"/>
      <c r="W4" s="604"/>
      <c r="X4" s="604"/>
      <c r="Y4" s="605"/>
      <c r="Z4" s="603" t="s">
        <v>218</v>
      </c>
      <c r="AA4" s="604"/>
      <c r="AB4" s="604"/>
      <c r="AC4" s="605"/>
      <c r="AD4" s="603" t="s">
        <v>219</v>
      </c>
      <c r="AE4" s="604"/>
      <c r="AF4" s="604"/>
      <c r="AG4" s="604"/>
      <c r="AH4" s="604"/>
      <c r="AI4" s="604"/>
      <c r="AJ4" s="604"/>
      <c r="AK4" s="605"/>
      <c r="AL4" s="603" t="s">
        <v>218</v>
      </c>
      <c r="AM4" s="604"/>
      <c r="AN4" s="604"/>
      <c r="AO4" s="605"/>
      <c r="AP4" s="606" t="s">
        <v>220</v>
      </c>
      <c r="AQ4" s="606"/>
      <c r="AR4" s="606"/>
      <c r="AS4" s="606"/>
      <c r="AT4" s="606"/>
      <c r="AU4" s="606"/>
      <c r="AV4" s="606"/>
      <c r="AW4" s="606"/>
      <c r="AX4" s="606"/>
      <c r="AY4" s="606"/>
      <c r="AZ4" s="606"/>
      <c r="BA4" s="606"/>
      <c r="BB4" s="606"/>
      <c r="BC4" s="606"/>
      <c r="BD4" s="606"/>
      <c r="BE4" s="606"/>
      <c r="BF4" s="606"/>
      <c r="BG4" s="606" t="s">
        <v>221</v>
      </c>
      <c r="BH4" s="606"/>
      <c r="BI4" s="606"/>
      <c r="BJ4" s="606"/>
      <c r="BK4" s="606"/>
      <c r="BL4" s="606"/>
      <c r="BM4" s="606"/>
      <c r="BN4" s="606"/>
      <c r="BO4" s="606" t="s">
        <v>218</v>
      </c>
      <c r="BP4" s="606"/>
      <c r="BQ4" s="606"/>
      <c r="BR4" s="606"/>
      <c r="BS4" s="606" t="s">
        <v>222</v>
      </c>
      <c r="BT4" s="606"/>
      <c r="BU4" s="606"/>
      <c r="BV4" s="606"/>
      <c r="BW4" s="606"/>
      <c r="BX4" s="606"/>
      <c r="BY4" s="606"/>
      <c r="BZ4" s="606"/>
      <c r="CA4" s="606"/>
      <c r="CB4" s="606"/>
      <c r="CD4" s="603" t="s">
        <v>223</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ht="11.25" customHeight="1">
      <c r="B5" s="607" t="s">
        <v>224</v>
      </c>
      <c r="C5" s="608"/>
      <c r="D5" s="608"/>
      <c r="E5" s="608"/>
      <c r="F5" s="608"/>
      <c r="G5" s="608"/>
      <c r="H5" s="608"/>
      <c r="I5" s="608"/>
      <c r="J5" s="608"/>
      <c r="K5" s="608"/>
      <c r="L5" s="608"/>
      <c r="M5" s="608"/>
      <c r="N5" s="608"/>
      <c r="O5" s="608"/>
      <c r="P5" s="608"/>
      <c r="Q5" s="609"/>
      <c r="R5" s="610">
        <v>8507593</v>
      </c>
      <c r="S5" s="611"/>
      <c r="T5" s="611"/>
      <c r="U5" s="611"/>
      <c r="V5" s="611"/>
      <c r="W5" s="611"/>
      <c r="X5" s="611"/>
      <c r="Y5" s="612"/>
      <c r="Z5" s="613">
        <v>32.700000000000003</v>
      </c>
      <c r="AA5" s="613"/>
      <c r="AB5" s="613"/>
      <c r="AC5" s="613"/>
      <c r="AD5" s="614">
        <v>8073626</v>
      </c>
      <c r="AE5" s="614"/>
      <c r="AF5" s="614"/>
      <c r="AG5" s="614"/>
      <c r="AH5" s="614"/>
      <c r="AI5" s="614"/>
      <c r="AJ5" s="614"/>
      <c r="AK5" s="614"/>
      <c r="AL5" s="615">
        <v>60.3</v>
      </c>
      <c r="AM5" s="616"/>
      <c r="AN5" s="616"/>
      <c r="AO5" s="617"/>
      <c r="AP5" s="607" t="s">
        <v>225</v>
      </c>
      <c r="AQ5" s="608"/>
      <c r="AR5" s="608"/>
      <c r="AS5" s="608"/>
      <c r="AT5" s="608"/>
      <c r="AU5" s="608"/>
      <c r="AV5" s="608"/>
      <c r="AW5" s="608"/>
      <c r="AX5" s="608"/>
      <c r="AY5" s="608"/>
      <c r="AZ5" s="608"/>
      <c r="BA5" s="608"/>
      <c r="BB5" s="608"/>
      <c r="BC5" s="608"/>
      <c r="BD5" s="608"/>
      <c r="BE5" s="608"/>
      <c r="BF5" s="609"/>
      <c r="BG5" s="621">
        <v>8073626</v>
      </c>
      <c r="BH5" s="622"/>
      <c r="BI5" s="622"/>
      <c r="BJ5" s="622"/>
      <c r="BK5" s="622"/>
      <c r="BL5" s="622"/>
      <c r="BM5" s="622"/>
      <c r="BN5" s="623"/>
      <c r="BO5" s="624">
        <v>94.9</v>
      </c>
      <c r="BP5" s="624"/>
      <c r="BQ5" s="624"/>
      <c r="BR5" s="624"/>
      <c r="BS5" s="625">
        <v>31129</v>
      </c>
      <c r="BT5" s="625"/>
      <c r="BU5" s="625"/>
      <c r="BV5" s="625"/>
      <c r="BW5" s="625"/>
      <c r="BX5" s="625"/>
      <c r="BY5" s="625"/>
      <c r="BZ5" s="625"/>
      <c r="CA5" s="625"/>
      <c r="CB5" s="629"/>
      <c r="CD5" s="603" t="s">
        <v>220</v>
      </c>
      <c r="CE5" s="604"/>
      <c r="CF5" s="604"/>
      <c r="CG5" s="604"/>
      <c r="CH5" s="604"/>
      <c r="CI5" s="604"/>
      <c r="CJ5" s="604"/>
      <c r="CK5" s="604"/>
      <c r="CL5" s="604"/>
      <c r="CM5" s="604"/>
      <c r="CN5" s="604"/>
      <c r="CO5" s="604"/>
      <c r="CP5" s="604"/>
      <c r="CQ5" s="605"/>
      <c r="CR5" s="603" t="s">
        <v>226</v>
      </c>
      <c r="CS5" s="604"/>
      <c r="CT5" s="604"/>
      <c r="CU5" s="604"/>
      <c r="CV5" s="604"/>
      <c r="CW5" s="604"/>
      <c r="CX5" s="604"/>
      <c r="CY5" s="605"/>
      <c r="CZ5" s="603" t="s">
        <v>218</v>
      </c>
      <c r="DA5" s="604"/>
      <c r="DB5" s="604"/>
      <c r="DC5" s="605"/>
      <c r="DD5" s="603" t="s">
        <v>227</v>
      </c>
      <c r="DE5" s="604"/>
      <c r="DF5" s="604"/>
      <c r="DG5" s="604"/>
      <c r="DH5" s="604"/>
      <c r="DI5" s="604"/>
      <c r="DJ5" s="604"/>
      <c r="DK5" s="604"/>
      <c r="DL5" s="604"/>
      <c r="DM5" s="604"/>
      <c r="DN5" s="604"/>
      <c r="DO5" s="604"/>
      <c r="DP5" s="605"/>
      <c r="DQ5" s="603" t="s">
        <v>228</v>
      </c>
      <c r="DR5" s="604"/>
      <c r="DS5" s="604"/>
      <c r="DT5" s="604"/>
      <c r="DU5" s="604"/>
      <c r="DV5" s="604"/>
      <c r="DW5" s="604"/>
      <c r="DX5" s="604"/>
      <c r="DY5" s="604"/>
      <c r="DZ5" s="604"/>
      <c r="EA5" s="604"/>
      <c r="EB5" s="604"/>
      <c r="EC5" s="605"/>
    </row>
    <row r="6" spans="2:143" ht="11.25" customHeight="1">
      <c r="B6" s="618" t="s">
        <v>229</v>
      </c>
      <c r="C6" s="619"/>
      <c r="D6" s="619"/>
      <c r="E6" s="619"/>
      <c r="F6" s="619"/>
      <c r="G6" s="619"/>
      <c r="H6" s="619"/>
      <c r="I6" s="619"/>
      <c r="J6" s="619"/>
      <c r="K6" s="619"/>
      <c r="L6" s="619"/>
      <c r="M6" s="619"/>
      <c r="N6" s="619"/>
      <c r="O6" s="619"/>
      <c r="P6" s="619"/>
      <c r="Q6" s="620"/>
      <c r="R6" s="621">
        <v>171151</v>
      </c>
      <c r="S6" s="622"/>
      <c r="T6" s="622"/>
      <c r="U6" s="622"/>
      <c r="V6" s="622"/>
      <c r="W6" s="622"/>
      <c r="X6" s="622"/>
      <c r="Y6" s="623"/>
      <c r="Z6" s="624">
        <v>0.7</v>
      </c>
      <c r="AA6" s="624"/>
      <c r="AB6" s="624"/>
      <c r="AC6" s="624"/>
      <c r="AD6" s="625">
        <v>171151</v>
      </c>
      <c r="AE6" s="625"/>
      <c r="AF6" s="625"/>
      <c r="AG6" s="625"/>
      <c r="AH6" s="625"/>
      <c r="AI6" s="625"/>
      <c r="AJ6" s="625"/>
      <c r="AK6" s="625"/>
      <c r="AL6" s="626">
        <v>1.3</v>
      </c>
      <c r="AM6" s="627"/>
      <c r="AN6" s="627"/>
      <c r="AO6" s="628"/>
      <c r="AP6" s="618" t="s">
        <v>230</v>
      </c>
      <c r="AQ6" s="619"/>
      <c r="AR6" s="619"/>
      <c r="AS6" s="619"/>
      <c r="AT6" s="619"/>
      <c r="AU6" s="619"/>
      <c r="AV6" s="619"/>
      <c r="AW6" s="619"/>
      <c r="AX6" s="619"/>
      <c r="AY6" s="619"/>
      <c r="AZ6" s="619"/>
      <c r="BA6" s="619"/>
      <c r="BB6" s="619"/>
      <c r="BC6" s="619"/>
      <c r="BD6" s="619"/>
      <c r="BE6" s="619"/>
      <c r="BF6" s="620"/>
      <c r="BG6" s="621">
        <v>8073626</v>
      </c>
      <c r="BH6" s="622"/>
      <c r="BI6" s="622"/>
      <c r="BJ6" s="622"/>
      <c r="BK6" s="622"/>
      <c r="BL6" s="622"/>
      <c r="BM6" s="622"/>
      <c r="BN6" s="623"/>
      <c r="BO6" s="624">
        <v>94.9</v>
      </c>
      <c r="BP6" s="624"/>
      <c r="BQ6" s="624"/>
      <c r="BR6" s="624"/>
      <c r="BS6" s="625">
        <v>31129</v>
      </c>
      <c r="BT6" s="625"/>
      <c r="BU6" s="625"/>
      <c r="BV6" s="625"/>
      <c r="BW6" s="625"/>
      <c r="BX6" s="625"/>
      <c r="BY6" s="625"/>
      <c r="BZ6" s="625"/>
      <c r="CA6" s="625"/>
      <c r="CB6" s="629"/>
      <c r="CD6" s="607" t="s">
        <v>231</v>
      </c>
      <c r="CE6" s="608"/>
      <c r="CF6" s="608"/>
      <c r="CG6" s="608"/>
      <c r="CH6" s="608"/>
      <c r="CI6" s="608"/>
      <c r="CJ6" s="608"/>
      <c r="CK6" s="608"/>
      <c r="CL6" s="608"/>
      <c r="CM6" s="608"/>
      <c r="CN6" s="608"/>
      <c r="CO6" s="608"/>
      <c r="CP6" s="608"/>
      <c r="CQ6" s="609"/>
      <c r="CR6" s="621">
        <v>226821</v>
      </c>
      <c r="CS6" s="622"/>
      <c r="CT6" s="622"/>
      <c r="CU6" s="622"/>
      <c r="CV6" s="622"/>
      <c r="CW6" s="622"/>
      <c r="CX6" s="622"/>
      <c r="CY6" s="623"/>
      <c r="CZ6" s="615">
        <v>0.9</v>
      </c>
      <c r="DA6" s="616"/>
      <c r="DB6" s="616"/>
      <c r="DC6" s="632"/>
      <c r="DD6" s="630" t="s">
        <v>129</v>
      </c>
      <c r="DE6" s="622"/>
      <c r="DF6" s="622"/>
      <c r="DG6" s="622"/>
      <c r="DH6" s="622"/>
      <c r="DI6" s="622"/>
      <c r="DJ6" s="622"/>
      <c r="DK6" s="622"/>
      <c r="DL6" s="622"/>
      <c r="DM6" s="622"/>
      <c r="DN6" s="622"/>
      <c r="DO6" s="622"/>
      <c r="DP6" s="623"/>
      <c r="DQ6" s="630">
        <v>226821</v>
      </c>
      <c r="DR6" s="622"/>
      <c r="DS6" s="622"/>
      <c r="DT6" s="622"/>
      <c r="DU6" s="622"/>
      <c r="DV6" s="622"/>
      <c r="DW6" s="622"/>
      <c r="DX6" s="622"/>
      <c r="DY6" s="622"/>
      <c r="DZ6" s="622"/>
      <c r="EA6" s="622"/>
      <c r="EB6" s="622"/>
      <c r="EC6" s="631"/>
    </row>
    <row r="7" spans="2:143" ht="11.25" customHeight="1">
      <c r="B7" s="618" t="s">
        <v>232</v>
      </c>
      <c r="C7" s="619"/>
      <c r="D7" s="619"/>
      <c r="E7" s="619"/>
      <c r="F7" s="619"/>
      <c r="G7" s="619"/>
      <c r="H7" s="619"/>
      <c r="I7" s="619"/>
      <c r="J7" s="619"/>
      <c r="K7" s="619"/>
      <c r="L7" s="619"/>
      <c r="M7" s="619"/>
      <c r="N7" s="619"/>
      <c r="O7" s="619"/>
      <c r="P7" s="619"/>
      <c r="Q7" s="620"/>
      <c r="R7" s="621">
        <v>5566</v>
      </c>
      <c r="S7" s="622"/>
      <c r="T7" s="622"/>
      <c r="U7" s="622"/>
      <c r="V7" s="622"/>
      <c r="W7" s="622"/>
      <c r="X7" s="622"/>
      <c r="Y7" s="623"/>
      <c r="Z7" s="624">
        <v>0</v>
      </c>
      <c r="AA7" s="624"/>
      <c r="AB7" s="624"/>
      <c r="AC7" s="624"/>
      <c r="AD7" s="625">
        <v>5566</v>
      </c>
      <c r="AE7" s="625"/>
      <c r="AF7" s="625"/>
      <c r="AG7" s="625"/>
      <c r="AH7" s="625"/>
      <c r="AI7" s="625"/>
      <c r="AJ7" s="625"/>
      <c r="AK7" s="625"/>
      <c r="AL7" s="626">
        <v>0</v>
      </c>
      <c r="AM7" s="627"/>
      <c r="AN7" s="627"/>
      <c r="AO7" s="628"/>
      <c r="AP7" s="618" t="s">
        <v>233</v>
      </c>
      <c r="AQ7" s="619"/>
      <c r="AR7" s="619"/>
      <c r="AS7" s="619"/>
      <c r="AT7" s="619"/>
      <c r="AU7" s="619"/>
      <c r="AV7" s="619"/>
      <c r="AW7" s="619"/>
      <c r="AX7" s="619"/>
      <c r="AY7" s="619"/>
      <c r="AZ7" s="619"/>
      <c r="BA7" s="619"/>
      <c r="BB7" s="619"/>
      <c r="BC7" s="619"/>
      <c r="BD7" s="619"/>
      <c r="BE7" s="619"/>
      <c r="BF7" s="620"/>
      <c r="BG7" s="621">
        <v>3855745</v>
      </c>
      <c r="BH7" s="622"/>
      <c r="BI7" s="622"/>
      <c r="BJ7" s="622"/>
      <c r="BK7" s="622"/>
      <c r="BL7" s="622"/>
      <c r="BM7" s="622"/>
      <c r="BN7" s="623"/>
      <c r="BO7" s="624">
        <v>45.3</v>
      </c>
      <c r="BP7" s="624"/>
      <c r="BQ7" s="624"/>
      <c r="BR7" s="624"/>
      <c r="BS7" s="625">
        <v>31129</v>
      </c>
      <c r="BT7" s="625"/>
      <c r="BU7" s="625"/>
      <c r="BV7" s="625"/>
      <c r="BW7" s="625"/>
      <c r="BX7" s="625"/>
      <c r="BY7" s="625"/>
      <c r="BZ7" s="625"/>
      <c r="CA7" s="625"/>
      <c r="CB7" s="629"/>
      <c r="CD7" s="618" t="s">
        <v>234</v>
      </c>
      <c r="CE7" s="619"/>
      <c r="CF7" s="619"/>
      <c r="CG7" s="619"/>
      <c r="CH7" s="619"/>
      <c r="CI7" s="619"/>
      <c r="CJ7" s="619"/>
      <c r="CK7" s="619"/>
      <c r="CL7" s="619"/>
      <c r="CM7" s="619"/>
      <c r="CN7" s="619"/>
      <c r="CO7" s="619"/>
      <c r="CP7" s="619"/>
      <c r="CQ7" s="620"/>
      <c r="CR7" s="621">
        <v>4151243</v>
      </c>
      <c r="CS7" s="622"/>
      <c r="CT7" s="622"/>
      <c r="CU7" s="622"/>
      <c r="CV7" s="622"/>
      <c r="CW7" s="622"/>
      <c r="CX7" s="622"/>
      <c r="CY7" s="623"/>
      <c r="CZ7" s="624">
        <v>16.600000000000001</v>
      </c>
      <c r="DA7" s="624"/>
      <c r="DB7" s="624"/>
      <c r="DC7" s="624"/>
      <c r="DD7" s="630">
        <v>5957</v>
      </c>
      <c r="DE7" s="622"/>
      <c r="DF7" s="622"/>
      <c r="DG7" s="622"/>
      <c r="DH7" s="622"/>
      <c r="DI7" s="622"/>
      <c r="DJ7" s="622"/>
      <c r="DK7" s="622"/>
      <c r="DL7" s="622"/>
      <c r="DM7" s="622"/>
      <c r="DN7" s="622"/>
      <c r="DO7" s="622"/>
      <c r="DP7" s="623"/>
      <c r="DQ7" s="630">
        <v>3529111</v>
      </c>
      <c r="DR7" s="622"/>
      <c r="DS7" s="622"/>
      <c r="DT7" s="622"/>
      <c r="DU7" s="622"/>
      <c r="DV7" s="622"/>
      <c r="DW7" s="622"/>
      <c r="DX7" s="622"/>
      <c r="DY7" s="622"/>
      <c r="DZ7" s="622"/>
      <c r="EA7" s="622"/>
      <c r="EB7" s="622"/>
      <c r="EC7" s="631"/>
    </row>
    <row r="8" spans="2:143" ht="11.25" customHeight="1">
      <c r="B8" s="618" t="s">
        <v>235</v>
      </c>
      <c r="C8" s="619"/>
      <c r="D8" s="619"/>
      <c r="E8" s="619"/>
      <c r="F8" s="619"/>
      <c r="G8" s="619"/>
      <c r="H8" s="619"/>
      <c r="I8" s="619"/>
      <c r="J8" s="619"/>
      <c r="K8" s="619"/>
      <c r="L8" s="619"/>
      <c r="M8" s="619"/>
      <c r="N8" s="619"/>
      <c r="O8" s="619"/>
      <c r="P8" s="619"/>
      <c r="Q8" s="620"/>
      <c r="R8" s="621">
        <v>68236</v>
      </c>
      <c r="S8" s="622"/>
      <c r="T8" s="622"/>
      <c r="U8" s="622"/>
      <c r="V8" s="622"/>
      <c r="W8" s="622"/>
      <c r="X8" s="622"/>
      <c r="Y8" s="623"/>
      <c r="Z8" s="624">
        <v>0.3</v>
      </c>
      <c r="AA8" s="624"/>
      <c r="AB8" s="624"/>
      <c r="AC8" s="624"/>
      <c r="AD8" s="625">
        <v>68236</v>
      </c>
      <c r="AE8" s="625"/>
      <c r="AF8" s="625"/>
      <c r="AG8" s="625"/>
      <c r="AH8" s="625"/>
      <c r="AI8" s="625"/>
      <c r="AJ8" s="625"/>
      <c r="AK8" s="625"/>
      <c r="AL8" s="626">
        <v>0.5</v>
      </c>
      <c r="AM8" s="627"/>
      <c r="AN8" s="627"/>
      <c r="AO8" s="628"/>
      <c r="AP8" s="618" t="s">
        <v>236</v>
      </c>
      <c r="AQ8" s="619"/>
      <c r="AR8" s="619"/>
      <c r="AS8" s="619"/>
      <c r="AT8" s="619"/>
      <c r="AU8" s="619"/>
      <c r="AV8" s="619"/>
      <c r="AW8" s="619"/>
      <c r="AX8" s="619"/>
      <c r="AY8" s="619"/>
      <c r="AZ8" s="619"/>
      <c r="BA8" s="619"/>
      <c r="BB8" s="619"/>
      <c r="BC8" s="619"/>
      <c r="BD8" s="619"/>
      <c r="BE8" s="619"/>
      <c r="BF8" s="620"/>
      <c r="BG8" s="621">
        <v>113696</v>
      </c>
      <c r="BH8" s="622"/>
      <c r="BI8" s="622"/>
      <c r="BJ8" s="622"/>
      <c r="BK8" s="622"/>
      <c r="BL8" s="622"/>
      <c r="BM8" s="622"/>
      <c r="BN8" s="623"/>
      <c r="BO8" s="624">
        <v>1.3</v>
      </c>
      <c r="BP8" s="624"/>
      <c r="BQ8" s="624"/>
      <c r="BR8" s="624"/>
      <c r="BS8" s="625" t="s">
        <v>129</v>
      </c>
      <c r="BT8" s="625"/>
      <c r="BU8" s="625"/>
      <c r="BV8" s="625"/>
      <c r="BW8" s="625"/>
      <c r="BX8" s="625"/>
      <c r="BY8" s="625"/>
      <c r="BZ8" s="625"/>
      <c r="CA8" s="625"/>
      <c r="CB8" s="629"/>
      <c r="CD8" s="618" t="s">
        <v>237</v>
      </c>
      <c r="CE8" s="619"/>
      <c r="CF8" s="619"/>
      <c r="CG8" s="619"/>
      <c r="CH8" s="619"/>
      <c r="CI8" s="619"/>
      <c r="CJ8" s="619"/>
      <c r="CK8" s="619"/>
      <c r="CL8" s="619"/>
      <c r="CM8" s="619"/>
      <c r="CN8" s="619"/>
      <c r="CO8" s="619"/>
      <c r="CP8" s="619"/>
      <c r="CQ8" s="620"/>
      <c r="CR8" s="621">
        <v>10205673</v>
      </c>
      <c r="CS8" s="622"/>
      <c r="CT8" s="622"/>
      <c r="CU8" s="622"/>
      <c r="CV8" s="622"/>
      <c r="CW8" s="622"/>
      <c r="CX8" s="622"/>
      <c r="CY8" s="623"/>
      <c r="CZ8" s="624">
        <v>40.9</v>
      </c>
      <c r="DA8" s="624"/>
      <c r="DB8" s="624"/>
      <c r="DC8" s="624"/>
      <c r="DD8" s="630">
        <v>115305</v>
      </c>
      <c r="DE8" s="622"/>
      <c r="DF8" s="622"/>
      <c r="DG8" s="622"/>
      <c r="DH8" s="622"/>
      <c r="DI8" s="622"/>
      <c r="DJ8" s="622"/>
      <c r="DK8" s="622"/>
      <c r="DL8" s="622"/>
      <c r="DM8" s="622"/>
      <c r="DN8" s="622"/>
      <c r="DO8" s="622"/>
      <c r="DP8" s="623"/>
      <c r="DQ8" s="630">
        <v>4475395</v>
      </c>
      <c r="DR8" s="622"/>
      <c r="DS8" s="622"/>
      <c r="DT8" s="622"/>
      <c r="DU8" s="622"/>
      <c r="DV8" s="622"/>
      <c r="DW8" s="622"/>
      <c r="DX8" s="622"/>
      <c r="DY8" s="622"/>
      <c r="DZ8" s="622"/>
      <c r="EA8" s="622"/>
      <c r="EB8" s="622"/>
      <c r="EC8" s="631"/>
    </row>
    <row r="9" spans="2:143" ht="11.25" customHeight="1">
      <c r="B9" s="618" t="s">
        <v>238</v>
      </c>
      <c r="C9" s="619"/>
      <c r="D9" s="619"/>
      <c r="E9" s="619"/>
      <c r="F9" s="619"/>
      <c r="G9" s="619"/>
      <c r="H9" s="619"/>
      <c r="I9" s="619"/>
      <c r="J9" s="619"/>
      <c r="K9" s="619"/>
      <c r="L9" s="619"/>
      <c r="M9" s="619"/>
      <c r="N9" s="619"/>
      <c r="O9" s="619"/>
      <c r="P9" s="619"/>
      <c r="Q9" s="620"/>
      <c r="R9" s="621">
        <v>77880</v>
      </c>
      <c r="S9" s="622"/>
      <c r="T9" s="622"/>
      <c r="U9" s="622"/>
      <c r="V9" s="622"/>
      <c r="W9" s="622"/>
      <c r="X9" s="622"/>
      <c r="Y9" s="623"/>
      <c r="Z9" s="624">
        <v>0.3</v>
      </c>
      <c r="AA9" s="624"/>
      <c r="AB9" s="624"/>
      <c r="AC9" s="624"/>
      <c r="AD9" s="625">
        <v>77880</v>
      </c>
      <c r="AE9" s="625"/>
      <c r="AF9" s="625"/>
      <c r="AG9" s="625"/>
      <c r="AH9" s="625"/>
      <c r="AI9" s="625"/>
      <c r="AJ9" s="625"/>
      <c r="AK9" s="625"/>
      <c r="AL9" s="626">
        <v>0.6</v>
      </c>
      <c r="AM9" s="627"/>
      <c r="AN9" s="627"/>
      <c r="AO9" s="628"/>
      <c r="AP9" s="618" t="s">
        <v>239</v>
      </c>
      <c r="AQ9" s="619"/>
      <c r="AR9" s="619"/>
      <c r="AS9" s="619"/>
      <c r="AT9" s="619"/>
      <c r="AU9" s="619"/>
      <c r="AV9" s="619"/>
      <c r="AW9" s="619"/>
      <c r="AX9" s="619"/>
      <c r="AY9" s="619"/>
      <c r="AZ9" s="619"/>
      <c r="BA9" s="619"/>
      <c r="BB9" s="619"/>
      <c r="BC9" s="619"/>
      <c r="BD9" s="619"/>
      <c r="BE9" s="619"/>
      <c r="BF9" s="620"/>
      <c r="BG9" s="621">
        <v>3218300</v>
      </c>
      <c r="BH9" s="622"/>
      <c r="BI9" s="622"/>
      <c r="BJ9" s="622"/>
      <c r="BK9" s="622"/>
      <c r="BL9" s="622"/>
      <c r="BM9" s="622"/>
      <c r="BN9" s="623"/>
      <c r="BO9" s="624">
        <v>37.799999999999997</v>
      </c>
      <c r="BP9" s="624"/>
      <c r="BQ9" s="624"/>
      <c r="BR9" s="624"/>
      <c r="BS9" s="625" t="s">
        <v>129</v>
      </c>
      <c r="BT9" s="625"/>
      <c r="BU9" s="625"/>
      <c r="BV9" s="625"/>
      <c r="BW9" s="625"/>
      <c r="BX9" s="625"/>
      <c r="BY9" s="625"/>
      <c r="BZ9" s="625"/>
      <c r="CA9" s="625"/>
      <c r="CB9" s="629"/>
      <c r="CD9" s="618" t="s">
        <v>240</v>
      </c>
      <c r="CE9" s="619"/>
      <c r="CF9" s="619"/>
      <c r="CG9" s="619"/>
      <c r="CH9" s="619"/>
      <c r="CI9" s="619"/>
      <c r="CJ9" s="619"/>
      <c r="CK9" s="619"/>
      <c r="CL9" s="619"/>
      <c r="CM9" s="619"/>
      <c r="CN9" s="619"/>
      <c r="CO9" s="619"/>
      <c r="CP9" s="619"/>
      <c r="CQ9" s="620"/>
      <c r="CR9" s="621">
        <v>3583968</v>
      </c>
      <c r="CS9" s="622"/>
      <c r="CT9" s="622"/>
      <c r="CU9" s="622"/>
      <c r="CV9" s="622"/>
      <c r="CW9" s="622"/>
      <c r="CX9" s="622"/>
      <c r="CY9" s="623"/>
      <c r="CZ9" s="624">
        <v>14.4</v>
      </c>
      <c r="DA9" s="624"/>
      <c r="DB9" s="624"/>
      <c r="DC9" s="624"/>
      <c r="DD9" s="630">
        <v>59484</v>
      </c>
      <c r="DE9" s="622"/>
      <c r="DF9" s="622"/>
      <c r="DG9" s="622"/>
      <c r="DH9" s="622"/>
      <c r="DI9" s="622"/>
      <c r="DJ9" s="622"/>
      <c r="DK9" s="622"/>
      <c r="DL9" s="622"/>
      <c r="DM9" s="622"/>
      <c r="DN9" s="622"/>
      <c r="DO9" s="622"/>
      <c r="DP9" s="623"/>
      <c r="DQ9" s="630">
        <v>2985038</v>
      </c>
      <c r="DR9" s="622"/>
      <c r="DS9" s="622"/>
      <c r="DT9" s="622"/>
      <c r="DU9" s="622"/>
      <c r="DV9" s="622"/>
      <c r="DW9" s="622"/>
      <c r="DX9" s="622"/>
      <c r="DY9" s="622"/>
      <c r="DZ9" s="622"/>
      <c r="EA9" s="622"/>
      <c r="EB9" s="622"/>
      <c r="EC9" s="631"/>
    </row>
    <row r="10" spans="2:143" ht="11.25" customHeight="1">
      <c r="B10" s="618" t="s">
        <v>241</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24" t="s">
        <v>129</v>
      </c>
      <c r="AA10" s="624"/>
      <c r="AB10" s="624"/>
      <c r="AC10" s="624"/>
      <c r="AD10" s="625" t="s">
        <v>129</v>
      </c>
      <c r="AE10" s="625"/>
      <c r="AF10" s="625"/>
      <c r="AG10" s="625"/>
      <c r="AH10" s="625"/>
      <c r="AI10" s="625"/>
      <c r="AJ10" s="625"/>
      <c r="AK10" s="625"/>
      <c r="AL10" s="626" t="s">
        <v>129</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186893</v>
      </c>
      <c r="BH10" s="622"/>
      <c r="BI10" s="622"/>
      <c r="BJ10" s="622"/>
      <c r="BK10" s="622"/>
      <c r="BL10" s="622"/>
      <c r="BM10" s="622"/>
      <c r="BN10" s="623"/>
      <c r="BO10" s="624">
        <v>2.2000000000000002</v>
      </c>
      <c r="BP10" s="624"/>
      <c r="BQ10" s="624"/>
      <c r="BR10" s="624"/>
      <c r="BS10" s="625" t="s">
        <v>129</v>
      </c>
      <c r="BT10" s="625"/>
      <c r="BU10" s="625"/>
      <c r="BV10" s="625"/>
      <c r="BW10" s="625"/>
      <c r="BX10" s="625"/>
      <c r="BY10" s="625"/>
      <c r="BZ10" s="625"/>
      <c r="CA10" s="625"/>
      <c r="CB10" s="629"/>
      <c r="CD10" s="618" t="s">
        <v>243</v>
      </c>
      <c r="CE10" s="619"/>
      <c r="CF10" s="619"/>
      <c r="CG10" s="619"/>
      <c r="CH10" s="619"/>
      <c r="CI10" s="619"/>
      <c r="CJ10" s="619"/>
      <c r="CK10" s="619"/>
      <c r="CL10" s="619"/>
      <c r="CM10" s="619"/>
      <c r="CN10" s="619"/>
      <c r="CO10" s="619"/>
      <c r="CP10" s="619"/>
      <c r="CQ10" s="620"/>
      <c r="CR10" s="621">
        <v>5</v>
      </c>
      <c r="CS10" s="622"/>
      <c r="CT10" s="622"/>
      <c r="CU10" s="622"/>
      <c r="CV10" s="622"/>
      <c r="CW10" s="622"/>
      <c r="CX10" s="622"/>
      <c r="CY10" s="623"/>
      <c r="CZ10" s="624">
        <v>0</v>
      </c>
      <c r="DA10" s="624"/>
      <c r="DB10" s="624"/>
      <c r="DC10" s="624"/>
      <c r="DD10" s="630" t="s">
        <v>129</v>
      </c>
      <c r="DE10" s="622"/>
      <c r="DF10" s="622"/>
      <c r="DG10" s="622"/>
      <c r="DH10" s="622"/>
      <c r="DI10" s="622"/>
      <c r="DJ10" s="622"/>
      <c r="DK10" s="622"/>
      <c r="DL10" s="622"/>
      <c r="DM10" s="622"/>
      <c r="DN10" s="622"/>
      <c r="DO10" s="622"/>
      <c r="DP10" s="623"/>
      <c r="DQ10" s="630">
        <v>5</v>
      </c>
      <c r="DR10" s="622"/>
      <c r="DS10" s="622"/>
      <c r="DT10" s="622"/>
      <c r="DU10" s="622"/>
      <c r="DV10" s="622"/>
      <c r="DW10" s="622"/>
      <c r="DX10" s="622"/>
      <c r="DY10" s="622"/>
      <c r="DZ10" s="622"/>
      <c r="EA10" s="622"/>
      <c r="EB10" s="622"/>
      <c r="EC10" s="631"/>
    </row>
    <row r="11" spans="2:143" ht="11.25" customHeight="1">
      <c r="B11" s="618" t="s">
        <v>244</v>
      </c>
      <c r="C11" s="619"/>
      <c r="D11" s="619"/>
      <c r="E11" s="619"/>
      <c r="F11" s="619"/>
      <c r="G11" s="619"/>
      <c r="H11" s="619"/>
      <c r="I11" s="619"/>
      <c r="J11" s="619"/>
      <c r="K11" s="619"/>
      <c r="L11" s="619"/>
      <c r="M11" s="619"/>
      <c r="N11" s="619"/>
      <c r="O11" s="619"/>
      <c r="P11" s="619"/>
      <c r="Q11" s="620"/>
      <c r="R11" s="621">
        <v>1502774</v>
      </c>
      <c r="S11" s="622"/>
      <c r="T11" s="622"/>
      <c r="U11" s="622"/>
      <c r="V11" s="622"/>
      <c r="W11" s="622"/>
      <c r="X11" s="622"/>
      <c r="Y11" s="623"/>
      <c r="Z11" s="626">
        <v>5.8</v>
      </c>
      <c r="AA11" s="627"/>
      <c r="AB11" s="627"/>
      <c r="AC11" s="633"/>
      <c r="AD11" s="630">
        <v>1502774</v>
      </c>
      <c r="AE11" s="622"/>
      <c r="AF11" s="622"/>
      <c r="AG11" s="622"/>
      <c r="AH11" s="622"/>
      <c r="AI11" s="622"/>
      <c r="AJ11" s="622"/>
      <c r="AK11" s="623"/>
      <c r="AL11" s="626">
        <v>11.2</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336856</v>
      </c>
      <c r="BH11" s="622"/>
      <c r="BI11" s="622"/>
      <c r="BJ11" s="622"/>
      <c r="BK11" s="622"/>
      <c r="BL11" s="622"/>
      <c r="BM11" s="622"/>
      <c r="BN11" s="623"/>
      <c r="BO11" s="624">
        <v>4</v>
      </c>
      <c r="BP11" s="624"/>
      <c r="BQ11" s="624"/>
      <c r="BR11" s="624"/>
      <c r="BS11" s="625">
        <v>31129</v>
      </c>
      <c r="BT11" s="625"/>
      <c r="BU11" s="625"/>
      <c r="BV11" s="625"/>
      <c r="BW11" s="625"/>
      <c r="BX11" s="625"/>
      <c r="BY11" s="625"/>
      <c r="BZ11" s="625"/>
      <c r="CA11" s="625"/>
      <c r="CB11" s="629"/>
      <c r="CD11" s="618" t="s">
        <v>246</v>
      </c>
      <c r="CE11" s="619"/>
      <c r="CF11" s="619"/>
      <c r="CG11" s="619"/>
      <c r="CH11" s="619"/>
      <c r="CI11" s="619"/>
      <c r="CJ11" s="619"/>
      <c r="CK11" s="619"/>
      <c r="CL11" s="619"/>
      <c r="CM11" s="619"/>
      <c r="CN11" s="619"/>
      <c r="CO11" s="619"/>
      <c r="CP11" s="619"/>
      <c r="CQ11" s="620"/>
      <c r="CR11" s="621">
        <v>376064</v>
      </c>
      <c r="CS11" s="622"/>
      <c r="CT11" s="622"/>
      <c r="CU11" s="622"/>
      <c r="CV11" s="622"/>
      <c r="CW11" s="622"/>
      <c r="CX11" s="622"/>
      <c r="CY11" s="623"/>
      <c r="CZ11" s="624">
        <v>1.5</v>
      </c>
      <c r="DA11" s="624"/>
      <c r="DB11" s="624"/>
      <c r="DC11" s="624"/>
      <c r="DD11" s="630">
        <v>235031</v>
      </c>
      <c r="DE11" s="622"/>
      <c r="DF11" s="622"/>
      <c r="DG11" s="622"/>
      <c r="DH11" s="622"/>
      <c r="DI11" s="622"/>
      <c r="DJ11" s="622"/>
      <c r="DK11" s="622"/>
      <c r="DL11" s="622"/>
      <c r="DM11" s="622"/>
      <c r="DN11" s="622"/>
      <c r="DO11" s="622"/>
      <c r="DP11" s="623"/>
      <c r="DQ11" s="630">
        <v>142051</v>
      </c>
      <c r="DR11" s="622"/>
      <c r="DS11" s="622"/>
      <c r="DT11" s="622"/>
      <c r="DU11" s="622"/>
      <c r="DV11" s="622"/>
      <c r="DW11" s="622"/>
      <c r="DX11" s="622"/>
      <c r="DY11" s="622"/>
      <c r="DZ11" s="622"/>
      <c r="EA11" s="622"/>
      <c r="EB11" s="622"/>
      <c r="EC11" s="631"/>
    </row>
    <row r="12" spans="2:143" ht="11.25" customHeight="1">
      <c r="B12" s="618" t="s">
        <v>247</v>
      </c>
      <c r="C12" s="619"/>
      <c r="D12" s="619"/>
      <c r="E12" s="619"/>
      <c r="F12" s="619"/>
      <c r="G12" s="619"/>
      <c r="H12" s="619"/>
      <c r="I12" s="619"/>
      <c r="J12" s="619"/>
      <c r="K12" s="619"/>
      <c r="L12" s="619"/>
      <c r="M12" s="619"/>
      <c r="N12" s="619"/>
      <c r="O12" s="619"/>
      <c r="P12" s="619"/>
      <c r="Q12" s="620"/>
      <c r="R12" s="621" t="s">
        <v>129</v>
      </c>
      <c r="S12" s="622"/>
      <c r="T12" s="622"/>
      <c r="U12" s="622"/>
      <c r="V12" s="622"/>
      <c r="W12" s="622"/>
      <c r="X12" s="622"/>
      <c r="Y12" s="623"/>
      <c r="Z12" s="624" t="s">
        <v>129</v>
      </c>
      <c r="AA12" s="624"/>
      <c r="AB12" s="624"/>
      <c r="AC12" s="624"/>
      <c r="AD12" s="625" t="s">
        <v>129</v>
      </c>
      <c r="AE12" s="625"/>
      <c r="AF12" s="625"/>
      <c r="AG12" s="625"/>
      <c r="AH12" s="625"/>
      <c r="AI12" s="625"/>
      <c r="AJ12" s="625"/>
      <c r="AK12" s="625"/>
      <c r="AL12" s="626" t="s">
        <v>129</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v>3629549</v>
      </c>
      <c r="BH12" s="622"/>
      <c r="BI12" s="622"/>
      <c r="BJ12" s="622"/>
      <c r="BK12" s="622"/>
      <c r="BL12" s="622"/>
      <c r="BM12" s="622"/>
      <c r="BN12" s="623"/>
      <c r="BO12" s="624">
        <v>42.7</v>
      </c>
      <c r="BP12" s="624"/>
      <c r="BQ12" s="624"/>
      <c r="BR12" s="624"/>
      <c r="BS12" s="625" t="s">
        <v>129</v>
      </c>
      <c r="BT12" s="625"/>
      <c r="BU12" s="625"/>
      <c r="BV12" s="625"/>
      <c r="BW12" s="625"/>
      <c r="BX12" s="625"/>
      <c r="BY12" s="625"/>
      <c r="BZ12" s="625"/>
      <c r="CA12" s="625"/>
      <c r="CB12" s="629"/>
      <c r="CD12" s="618" t="s">
        <v>249</v>
      </c>
      <c r="CE12" s="619"/>
      <c r="CF12" s="619"/>
      <c r="CG12" s="619"/>
      <c r="CH12" s="619"/>
      <c r="CI12" s="619"/>
      <c r="CJ12" s="619"/>
      <c r="CK12" s="619"/>
      <c r="CL12" s="619"/>
      <c r="CM12" s="619"/>
      <c r="CN12" s="619"/>
      <c r="CO12" s="619"/>
      <c r="CP12" s="619"/>
      <c r="CQ12" s="620"/>
      <c r="CR12" s="621">
        <v>401198</v>
      </c>
      <c r="CS12" s="622"/>
      <c r="CT12" s="622"/>
      <c r="CU12" s="622"/>
      <c r="CV12" s="622"/>
      <c r="CW12" s="622"/>
      <c r="CX12" s="622"/>
      <c r="CY12" s="623"/>
      <c r="CZ12" s="624">
        <v>1.6</v>
      </c>
      <c r="DA12" s="624"/>
      <c r="DB12" s="624"/>
      <c r="DC12" s="624"/>
      <c r="DD12" s="630" t="s">
        <v>129</v>
      </c>
      <c r="DE12" s="622"/>
      <c r="DF12" s="622"/>
      <c r="DG12" s="622"/>
      <c r="DH12" s="622"/>
      <c r="DI12" s="622"/>
      <c r="DJ12" s="622"/>
      <c r="DK12" s="622"/>
      <c r="DL12" s="622"/>
      <c r="DM12" s="622"/>
      <c r="DN12" s="622"/>
      <c r="DO12" s="622"/>
      <c r="DP12" s="623"/>
      <c r="DQ12" s="630">
        <v>266124</v>
      </c>
      <c r="DR12" s="622"/>
      <c r="DS12" s="622"/>
      <c r="DT12" s="622"/>
      <c r="DU12" s="622"/>
      <c r="DV12" s="622"/>
      <c r="DW12" s="622"/>
      <c r="DX12" s="622"/>
      <c r="DY12" s="622"/>
      <c r="DZ12" s="622"/>
      <c r="EA12" s="622"/>
      <c r="EB12" s="622"/>
      <c r="EC12" s="631"/>
    </row>
    <row r="13" spans="2:143" ht="11.25" customHeight="1">
      <c r="B13" s="618" t="s">
        <v>250</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24" t="s">
        <v>129</v>
      </c>
      <c r="AA13" s="624"/>
      <c r="AB13" s="624"/>
      <c r="AC13" s="624"/>
      <c r="AD13" s="625" t="s">
        <v>129</v>
      </c>
      <c r="AE13" s="625"/>
      <c r="AF13" s="625"/>
      <c r="AG13" s="625"/>
      <c r="AH13" s="625"/>
      <c r="AI13" s="625"/>
      <c r="AJ13" s="625"/>
      <c r="AK13" s="625"/>
      <c r="AL13" s="626" t="s">
        <v>129</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v>3612773</v>
      </c>
      <c r="BH13" s="622"/>
      <c r="BI13" s="622"/>
      <c r="BJ13" s="622"/>
      <c r="BK13" s="622"/>
      <c r="BL13" s="622"/>
      <c r="BM13" s="622"/>
      <c r="BN13" s="623"/>
      <c r="BO13" s="624">
        <v>42.5</v>
      </c>
      <c r="BP13" s="624"/>
      <c r="BQ13" s="624"/>
      <c r="BR13" s="624"/>
      <c r="BS13" s="625" t="s">
        <v>129</v>
      </c>
      <c r="BT13" s="625"/>
      <c r="BU13" s="625"/>
      <c r="BV13" s="625"/>
      <c r="BW13" s="625"/>
      <c r="BX13" s="625"/>
      <c r="BY13" s="625"/>
      <c r="BZ13" s="625"/>
      <c r="CA13" s="625"/>
      <c r="CB13" s="629"/>
      <c r="CD13" s="618" t="s">
        <v>252</v>
      </c>
      <c r="CE13" s="619"/>
      <c r="CF13" s="619"/>
      <c r="CG13" s="619"/>
      <c r="CH13" s="619"/>
      <c r="CI13" s="619"/>
      <c r="CJ13" s="619"/>
      <c r="CK13" s="619"/>
      <c r="CL13" s="619"/>
      <c r="CM13" s="619"/>
      <c r="CN13" s="619"/>
      <c r="CO13" s="619"/>
      <c r="CP13" s="619"/>
      <c r="CQ13" s="620"/>
      <c r="CR13" s="621">
        <v>1353565</v>
      </c>
      <c r="CS13" s="622"/>
      <c r="CT13" s="622"/>
      <c r="CU13" s="622"/>
      <c r="CV13" s="622"/>
      <c r="CW13" s="622"/>
      <c r="CX13" s="622"/>
      <c r="CY13" s="623"/>
      <c r="CZ13" s="624">
        <v>5.4</v>
      </c>
      <c r="DA13" s="624"/>
      <c r="DB13" s="624"/>
      <c r="DC13" s="624"/>
      <c r="DD13" s="630">
        <v>621218</v>
      </c>
      <c r="DE13" s="622"/>
      <c r="DF13" s="622"/>
      <c r="DG13" s="622"/>
      <c r="DH13" s="622"/>
      <c r="DI13" s="622"/>
      <c r="DJ13" s="622"/>
      <c r="DK13" s="622"/>
      <c r="DL13" s="622"/>
      <c r="DM13" s="622"/>
      <c r="DN13" s="622"/>
      <c r="DO13" s="622"/>
      <c r="DP13" s="623"/>
      <c r="DQ13" s="630">
        <v>766628</v>
      </c>
      <c r="DR13" s="622"/>
      <c r="DS13" s="622"/>
      <c r="DT13" s="622"/>
      <c r="DU13" s="622"/>
      <c r="DV13" s="622"/>
      <c r="DW13" s="622"/>
      <c r="DX13" s="622"/>
      <c r="DY13" s="622"/>
      <c r="DZ13" s="622"/>
      <c r="EA13" s="622"/>
      <c r="EB13" s="622"/>
      <c r="EC13" s="631"/>
    </row>
    <row r="14" spans="2:143" ht="11.25" customHeight="1">
      <c r="B14" s="618" t="s">
        <v>253</v>
      </c>
      <c r="C14" s="619"/>
      <c r="D14" s="619"/>
      <c r="E14" s="619"/>
      <c r="F14" s="619"/>
      <c r="G14" s="619"/>
      <c r="H14" s="619"/>
      <c r="I14" s="619"/>
      <c r="J14" s="619"/>
      <c r="K14" s="619"/>
      <c r="L14" s="619"/>
      <c r="M14" s="619"/>
      <c r="N14" s="619"/>
      <c r="O14" s="619"/>
      <c r="P14" s="619"/>
      <c r="Q14" s="620"/>
      <c r="R14" s="621">
        <v>3</v>
      </c>
      <c r="S14" s="622"/>
      <c r="T14" s="622"/>
      <c r="U14" s="622"/>
      <c r="V14" s="622"/>
      <c r="W14" s="622"/>
      <c r="X14" s="622"/>
      <c r="Y14" s="623"/>
      <c r="Z14" s="624">
        <v>0</v>
      </c>
      <c r="AA14" s="624"/>
      <c r="AB14" s="624"/>
      <c r="AC14" s="624"/>
      <c r="AD14" s="625">
        <v>3</v>
      </c>
      <c r="AE14" s="625"/>
      <c r="AF14" s="625"/>
      <c r="AG14" s="625"/>
      <c r="AH14" s="625"/>
      <c r="AI14" s="625"/>
      <c r="AJ14" s="625"/>
      <c r="AK14" s="625"/>
      <c r="AL14" s="626">
        <v>0</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168872</v>
      </c>
      <c r="BH14" s="622"/>
      <c r="BI14" s="622"/>
      <c r="BJ14" s="622"/>
      <c r="BK14" s="622"/>
      <c r="BL14" s="622"/>
      <c r="BM14" s="622"/>
      <c r="BN14" s="623"/>
      <c r="BO14" s="624">
        <v>2</v>
      </c>
      <c r="BP14" s="624"/>
      <c r="BQ14" s="624"/>
      <c r="BR14" s="624"/>
      <c r="BS14" s="625" t="s">
        <v>129</v>
      </c>
      <c r="BT14" s="625"/>
      <c r="BU14" s="625"/>
      <c r="BV14" s="625"/>
      <c r="BW14" s="625"/>
      <c r="BX14" s="625"/>
      <c r="BY14" s="625"/>
      <c r="BZ14" s="625"/>
      <c r="CA14" s="625"/>
      <c r="CB14" s="629"/>
      <c r="CD14" s="618" t="s">
        <v>255</v>
      </c>
      <c r="CE14" s="619"/>
      <c r="CF14" s="619"/>
      <c r="CG14" s="619"/>
      <c r="CH14" s="619"/>
      <c r="CI14" s="619"/>
      <c r="CJ14" s="619"/>
      <c r="CK14" s="619"/>
      <c r="CL14" s="619"/>
      <c r="CM14" s="619"/>
      <c r="CN14" s="619"/>
      <c r="CO14" s="619"/>
      <c r="CP14" s="619"/>
      <c r="CQ14" s="620"/>
      <c r="CR14" s="621">
        <v>701524</v>
      </c>
      <c r="CS14" s="622"/>
      <c r="CT14" s="622"/>
      <c r="CU14" s="622"/>
      <c r="CV14" s="622"/>
      <c r="CW14" s="622"/>
      <c r="CX14" s="622"/>
      <c r="CY14" s="623"/>
      <c r="CZ14" s="624">
        <v>2.8</v>
      </c>
      <c r="DA14" s="624"/>
      <c r="DB14" s="624"/>
      <c r="DC14" s="624"/>
      <c r="DD14" s="630">
        <v>7366</v>
      </c>
      <c r="DE14" s="622"/>
      <c r="DF14" s="622"/>
      <c r="DG14" s="622"/>
      <c r="DH14" s="622"/>
      <c r="DI14" s="622"/>
      <c r="DJ14" s="622"/>
      <c r="DK14" s="622"/>
      <c r="DL14" s="622"/>
      <c r="DM14" s="622"/>
      <c r="DN14" s="622"/>
      <c r="DO14" s="622"/>
      <c r="DP14" s="623"/>
      <c r="DQ14" s="630">
        <v>675878</v>
      </c>
      <c r="DR14" s="622"/>
      <c r="DS14" s="622"/>
      <c r="DT14" s="622"/>
      <c r="DU14" s="622"/>
      <c r="DV14" s="622"/>
      <c r="DW14" s="622"/>
      <c r="DX14" s="622"/>
      <c r="DY14" s="622"/>
      <c r="DZ14" s="622"/>
      <c r="EA14" s="622"/>
      <c r="EB14" s="622"/>
      <c r="EC14" s="631"/>
    </row>
    <row r="15" spans="2:143" ht="11.25" customHeight="1">
      <c r="B15" s="618" t="s">
        <v>256</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24" t="s">
        <v>129</v>
      </c>
      <c r="AA15" s="624"/>
      <c r="AB15" s="624"/>
      <c r="AC15" s="624"/>
      <c r="AD15" s="625" t="s">
        <v>129</v>
      </c>
      <c r="AE15" s="625"/>
      <c r="AF15" s="625"/>
      <c r="AG15" s="625"/>
      <c r="AH15" s="625"/>
      <c r="AI15" s="625"/>
      <c r="AJ15" s="625"/>
      <c r="AK15" s="625"/>
      <c r="AL15" s="626" t="s">
        <v>129</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419460</v>
      </c>
      <c r="BH15" s="622"/>
      <c r="BI15" s="622"/>
      <c r="BJ15" s="622"/>
      <c r="BK15" s="622"/>
      <c r="BL15" s="622"/>
      <c r="BM15" s="622"/>
      <c r="BN15" s="623"/>
      <c r="BO15" s="624">
        <v>4.9000000000000004</v>
      </c>
      <c r="BP15" s="624"/>
      <c r="BQ15" s="624"/>
      <c r="BR15" s="624"/>
      <c r="BS15" s="625" t="s">
        <v>129</v>
      </c>
      <c r="BT15" s="625"/>
      <c r="BU15" s="625"/>
      <c r="BV15" s="625"/>
      <c r="BW15" s="625"/>
      <c r="BX15" s="625"/>
      <c r="BY15" s="625"/>
      <c r="BZ15" s="625"/>
      <c r="CA15" s="625"/>
      <c r="CB15" s="629"/>
      <c r="CD15" s="618" t="s">
        <v>258</v>
      </c>
      <c r="CE15" s="619"/>
      <c r="CF15" s="619"/>
      <c r="CG15" s="619"/>
      <c r="CH15" s="619"/>
      <c r="CI15" s="619"/>
      <c r="CJ15" s="619"/>
      <c r="CK15" s="619"/>
      <c r="CL15" s="619"/>
      <c r="CM15" s="619"/>
      <c r="CN15" s="619"/>
      <c r="CO15" s="619"/>
      <c r="CP15" s="619"/>
      <c r="CQ15" s="620"/>
      <c r="CR15" s="621">
        <v>2493886</v>
      </c>
      <c r="CS15" s="622"/>
      <c r="CT15" s="622"/>
      <c r="CU15" s="622"/>
      <c r="CV15" s="622"/>
      <c r="CW15" s="622"/>
      <c r="CX15" s="622"/>
      <c r="CY15" s="623"/>
      <c r="CZ15" s="624">
        <v>10</v>
      </c>
      <c r="DA15" s="624"/>
      <c r="DB15" s="624"/>
      <c r="DC15" s="624"/>
      <c r="DD15" s="630">
        <v>468129</v>
      </c>
      <c r="DE15" s="622"/>
      <c r="DF15" s="622"/>
      <c r="DG15" s="622"/>
      <c r="DH15" s="622"/>
      <c r="DI15" s="622"/>
      <c r="DJ15" s="622"/>
      <c r="DK15" s="622"/>
      <c r="DL15" s="622"/>
      <c r="DM15" s="622"/>
      <c r="DN15" s="622"/>
      <c r="DO15" s="622"/>
      <c r="DP15" s="623"/>
      <c r="DQ15" s="630">
        <v>1489401</v>
      </c>
      <c r="DR15" s="622"/>
      <c r="DS15" s="622"/>
      <c r="DT15" s="622"/>
      <c r="DU15" s="622"/>
      <c r="DV15" s="622"/>
      <c r="DW15" s="622"/>
      <c r="DX15" s="622"/>
      <c r="DY15" s="622"/>
      <c r="DZ15" s="622"/>
      <c r="EA15" s="622"/>
      <c r="EB15" s="622"/>
      <c r="EC15" s="631"/>
    </row>
    <row r="16" spans="2:143" ht="11.25" customHeight="1">
      <c r="B16" s="618" t="s">
        <v>259</v>
      </c>
      <c r="C16" s="619"/>
      <c r="D16" s="619"/>
      <c r="E16" s="619"/>
      <c r="F16" s="619"/>
      <c r="G16" s="619"/>
      <c r="H16" s="619"/>
      <c r="I16" s="619"/>
      <c r="J16" s="619"/>
      <c r="K16" s="619"/>
      <c r="L16" s="619"/>
      <c r="M16" s="619"/>
      <c r="N16" s="619"/>
      <c r="O16" s="619"/>
      <c r="P16" s="619"/>
      <c r="Q16" s="620"/>
      <c r="R16" s="621">
        <v>31990</v>
      </c>
      <c r="S16" s="622"/>
      <c r="T16" s="622"/>
      <c r="U16" s="622"/>
      <c r="V16" s="622"/>
      <c r="W16" s="622"/>
      <c r="X16" s="622"/>
      <c r="Y16" s="623"/>
      <c r="Z16" s="624">
        <v>0.1</v>
      </c>
      <c r="AA16" s="624"/>
      <c r="AB16" s="624"/>
      <c r="AC16" s="624"/>
      <c r="AD16" s="625">
        <v>31990</v>
      </c>
      <c r="AE16" s="625"/>
      <c r="AF16" s="625"/>
      <c r="AG16" s="625"/>
      <c r="AH16" s="625"/>
      <c r="AI16" s="625"/>
      <c r="AJ16" s="625"/>
      <c r="AK16" s="625"/>
      <c r="AL16" s="626">
        <v>0.2</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24" t="s">
        <v>129</v>
      </c>
      <c r="BP16" s="624"/>
      <c r="BQ16" s="624"/>
      <c r="BR16" s="624"/>
      <c r="BS16" s="625" t="s">
        <v>129</v>
      </c>
      <c r="BT16" s="625"/>
      <c r="BU16" s="625"/>
      <c r="BV16" s="625"/>
      <c r="BW16" s="625"/>
      <c r="BX16" s="625"/>
      <c r="BY16" s="625"/>
      <c r="BZ16" s="625"/>
      <c r="CA16" s="625"/>
      <c r="CB16" s="629"/>
      <c r="CD16" s="618" t="s">
        <v>261</v>
      </c>
      <c r="CE16" s="619"/>
      <c r="CF16" s="619"/>
      <c r="CG16" s="619"/>
      <c r="CH16" s="619"/>
      <c r="CI16" s="619"/>
      <c r="CJ16" s="619"/>
      <c r="CK16" s="619"/>
      <c r="CL16" s="619"/>
      <c r="CM16" s="619"/>
      <c r="CN16" s="619"/>
      <c r="CO16" s="619"/>
      <c r="CP16" s="619"/>
      <c r="CQ16" s="620"/>
      <c r="CR16" s="621" t="s">
        <v>129</v>
      </c>
      <c r="CS16" s="622"/>
      <c r="CT16" s="622"/>
      <c r="CU16" s="622"/>
      <c r="CV16" s="622"/>
      <c r="CW16" s="622"/>
      <c r="CX16" s="622"/>
      <c r="CY16" s="623"/>
      <c r="CZ16" s="624" t="s">
        <v>129</v>
      </c>
      <c r="DA16" s="624"/>
      <c r="DB16" s="624"/>
      <c r="DC16" s="624"/>
      <c r="DD16" s="630" t="s">
        <v>129</v>
      </c>
      <c r="DE16" s="622"/>
      <c r="DF16" s="622"/>
      <c r="DG16" s="622"/>
      <c r="DH16" s="622"/>
      <c r="DI16" s="622"/>
      <c r="DJ16" s="622"/>
      <c r="DK16" s="622"/>
      <c r="DL16" s="622"/>
      <c r="DM16" s="622"/>
      <c r="DN16" s="622"/>
      <c r="DO16" s="622"/>
      <c r="DP16" s="623"/>
      <c r="DQ16" s="630" t="s">
        <v>129</v>
      </c>
      <c r="DR16" s="622"/>
      <c r="DS16" s="622"/>
      <c r="DT16" s="622"/>
      <c r="DU16" s="622"/>
      <c r="DV16" s="622"/>
      <c r="DW16" s="622"/>
      <c r="DX16" s="622"/>
      <c r="DY16" s="622"/>
      <c r="DZ16" s="622"/>
      <c r="EA16" s="622"/>
      <c r="EB16" s="622"/>
      <c r="EC16" s="631"/>
    </row>
    <row r="17" spans="2:133" ht="11.25" customHeight="1">
      <c r="B17" s="618" t="s">
        <v>262</v>
      </c>
      <c r="C17" s="619"/>
      <c r="D17" s="619"/>
      <c r="E17" s="619"/>
      <c r="F17" s="619"/>
      <c r="G17" s="619"/>
      <c r="H17" s="619"/>
      <c r="I17" s="619"/>
      <c r="J17" s="619"/>
      <c r="K17" s="619"/>
      <c r="L17" s="619"/>
      <c r="M17" s="619"/>
      <c r="N17" s="619"/>
      <c r="O17" s="619"/>
      <c r="P17" s="619"/>
      <c r="Q17" s="620"/>
      <c r="R17" s="621">
        <v>109744</v>
      </c>
      <c r="S17" s="622"/>
      <c r="T17" s="622"/>
      <c r="U17" s="622"/>
      <c r="V17" s="622"/>
      <c r="W17" s="622"/>
      <c r="X17" s="622"/>
      <c r="Y17" s="623"/>
      <c r="Z17" s="624">
        <v>0.4</v>
      </c>
      <c r="AA17" s="624"/>
      <c r="AB17" s="624"/>
      <c r="AC17" s="624"/>
      <c r="AD17" s="625">
        <v>109744</v>
      </c>
      <c r="AE17" s="625"/>
      <c r="AF17" s="625"/>
      <c r="AG17" s="625"/>
      <c r="AH17" s="625"/>
      <c r="AI17" s="625"/>
      <c r="AJ17" s="625"/>
      <c r="AK17" s="625"/>
      <c r="AL17" s="626">
        <v>0.8</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24" t="s">
        <v>129</v>
      </c>
      <c r="BP17" s="624"/>
      <c r="BQ17" s="624"/>
      <c r="BR17" s="624"/>
      <c r="BS17" s="625" t="s">
        <v>129</v>
      </c>
      <c r="BT17" s="625"/>
      <c r="BU17" s="625"/>
      <c r="BV17" s="625"/>
      <c r="BW17" s="625"/>
      <c r="BX17" s="625"/>
      <c r="BY17" s="625"/>
      <c r="BZ17" s="625"/>
      <c r="CA17" s="625"/>
      <c r="CB17" s="629"/>
      <c r="CD17" s="618" t="s">
        <v>264</v>
      </c>
      <c r="CE17" s="619"/>
      <c r="CF17" s="619"/>
      <c r="CG17" s="619"/>
      <c r="CH17" s="619"/>
      <c r="CI17" s="619"/>
      <c r="CJ17" s="619"/>
      <c r="CK17" s="619"/>
      <c r="CL17" s="619"/>
      <c r="CM17" s="619"/>
      <c r="CN17" s="619"/>
      <c r="CO17" s="619"/>
      <c r="CP17" s="619"/>
      <c r="CQ17" s="620"/>
      <c r="CR17" s="621">
        <v>1448151</v>
      </c>
      <c r="CS17" s="622"/>
      <c r="CT17" s="622"/>
      <c r="CU17" s="622"/>
      <c r="CV17" s="622"/>
      <c r="CW17" s="622"/>
      <c r="CX17" s="622"/>
      <c r="CY17" s="623"/>
      <c r="CZ17" s="624">
        <v>5.8</v>
      </c>
      <c r="DA17" s="624"/>
      <c r="DB17" s="624"/>
      <c r="DC17" s="624"/>
      <c r="DD17" s="630" t="s">
        <v>129</v>
      </c>
      <c r="DE17" s="622"/>
      <c r="DF17" s="622"/>
      <c r="DG17" s="622"/>
      <c r="DH17" s="622"/>
      <c r="DI17" s="622"/>
      <c r="DJ17" s="622"/>
      <c r="DK17" s="622"/>
      <c r="DL17" s="622"/>
      <c r="DM17" s="622"/>
      <c r="DN17" s="622"/>
      <c r="DO17" s="622"/>
      <c r="DP17" s="623"/>
      <c r="DQ17" s="630">
        <v>1447863</v>
      </c>
      <c r="DR17" s="622"/>
      <c r="DS17" s="622"/>
      <c r="DT17" s="622"/>
      <c r="DU17" s="622"/>
      <c r="DV17" s="622"/>
      <c r="DW17" s="622"/>
      <c r="DX17" s="622"/>
      <c r="DY17" s="622"/>
      <c r="DZ17" s="622"/>
      <c r="EA17" s="622"/>
      <c r="EB17" s="622"/>
      <c r="EC17" s="631"/>
    </row>
    <row r="18" spans="2:133" ht="11.25" customHeight="1">
      <c r="B18" s="618" t="s">
        <v>265</v>
      </c>
      <c r="C18" s="619"/>
      <c r="D18" s="619"/>
      <c r="E18" s="619"/>
      <c r="F18" s="619"/>
      <c r="G18" s="619"/>
      <c r="H18" s="619"/>
      <c r="I18" s="619"/>
      <c r="J18" s="619"/>
      <c r="K18" s="619"/>
      <c r="L18" s="619"/>
      <c r="M18" s="619"/>
      <c r="N18" s="619"/>
      <c r="O18" s="619"/>
      <c r="P18" s="619"/>
      <c r="Q18" s="620"/>
      <c r="R18" s="621">
        <v>203169</v>
      </c>
      <c r="S18" s="622"/>
      <c r="T18" s="622"/>
      <c r="U18" s="622"/>
      <c r="V18" s="622"/>
      <c r="W18" s="622"/>
      <c r="X18" s="622"/>
      <c r="Y18" s="623"/>
      <c r="Z18" s="624">
        <v>0.8</v>
      </c>
      <c r="AA18" s="624"/>
      <c r="AB18" s="624"/>
      <c r="AC18" s="624"/>
      <c r="AD18" s="625">
        <v>196927</v>
      </c>
      <c r="AE18" s="625"/>
      <c r="AF18" s="625"/>
      <c r="AG18" s="625"/>
      <c r="AH18" s="625"/>
      <c r="AI18" s="625"/>
      <c r="AJ18" s="625"/>
      <c r="AK18" s="625"/>
      <c r="AL18" s="626">
        <v>1.5</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24" t="s">
        <v>129</v>
      </c>
      <c r="BP18" s="624"/>
      <c r="BQ18" s="624"/>
      <c r="BR18" s="624"/>
      <c r="BS18" s="625" t="s">
        <v>129</v>
      </c>
      <c r="BT18" s="625"/>
      <c r="BU18" s="625"/>
      <c r="BV18" s="625"/>
      <c r="BW18" s="625"/>
      <c r="BX18" s="625"/>
      <c r="BY18" s="625"/>
      <c r="BZ18" s="625"/>
      <c r="CA18" s="625"/>
      <c r="CB18" s="629"/>
      <c r="CD18" s="618" t="s">
        <v>267</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24" t="s">
        <v>129</v>
      </c>
      <c r="DA18" s="624"/>
      <c r="DB18" s="624"/>
      <c r="DC18" s="624"/>
      <c r="DD18" s="630" t="s">
        <v>129</v>
      </c>
      <c r="DE18" s="622"/>
      <c r="DF18" s="622"/>
      <c r="DG18" s="622"/>
      <c r="DH18" s="622"/>
      <c r="DI18" s="622"/>
      <c r="DJ18" s="622"/>
      <c r="DK18" s="622"/>
      <c r="DL18" s="622"/>
      <c r="DM18" s="622"/>
      <c r="DN18" s="622"/>
      <c r="DO18" s="622"/>
      <c r="DP18" s="623"/>
      <c r="DQ18" s="630" t="s">
        <v>129</v>
      </c>
      <c r="DR18" s="622"/>
      <c r="DS18" s="622"/>
      <c r="DT18" s="622"/>
      <c r="DU18" s="622"/>
      <c r="DV18" s="622"/>
      <c r="DW18" s="622"/>
      <c r="DX18" s="622"/>
      <c r="DY18" s="622"/>
      <c r="DZ18" s="622"/>
      <c r="EA18" s="622"/>
      <c r="EB18" s="622"/>
      <c r="EC18" s="631"/>
    </row>
    <row r="19" spans="2:133" ht="11.25" customHeight="1">
      <c r="B19" s="618" t="s">
        <v>268</v>
      </c>
      <c r="C19" s="619"/>
      <c r="D19" s="619"/>
      <c r="E19" s="619"/>
      <c r="F19" s="619"/>
      <c r="G19" s="619"/>
      <c r="H19" s="619"/>
      <c r="I19" s="619"/>
      <c r="J19" s="619"/>
      <c r="K19" s="619"/>
      <c r="L19" s="619"/>
      <c r="M19" s="619"/>
      <c r="N19" s="619"/>
      <c r="O19" s="619"/>
      <c r="P19" s="619"/>
      <c r="Q19" s="620"/>
      <c r="R19" s="621">
        <v>51648</v>
      </c>
      <c r="S19" s="622"/>
      <c r="T19" s="622"/>
      <c r="U19" s="622"/>
      <c r="V19" s="622"/>
      <c r="W19" s="622"/>
      <c r="X19" s="622"/>
      <c r="Y19" s="623"/>
      <c r="Z19" s="624">
        <v>0.2</v>
      </c>
      <c r="AA19" s="624"/>
      <c r="AB19" s="624"/>
      <c r="AC19" s="624"/>
      <c r="AD19" s="625">
        <v>51648</v>
      </c>
      <c r="AE19" s="625"/>
      <c r="AF19" s="625"/>
      <c r="AG19" s="625"/>
      <c r="AH19" s="625"/>
      <c r="AI19" s="625"/>
      <c r="AJ19" s="625"/>
      <c r="AK19" s="625"/>
      <c r="AL19" s="626">
        <v>0.4</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v>433967</v>
      </c>
      <c r="BH19" s="622"/>
      <c r="BI19" s="622"/>
      <c r="BJ19" s="622"/>
      <c r="BK19" s="622"/>
      <c r="BL19" s="622"/>
      <c r="BM19" s="622"/>
      <c r="BN19" s="623"/>
      <c r="BO19" s="624">
        <v>5.0999999999999996</v>
      </c>
      <c r="BP19" s="624"/>
      <c r="BQ19" s="624"/>
      <c r="BR19" s="624"/>
      <c r="BS19" s="625" t="s">
        <v>129</v>
      </c>
      <c r="BT19" s="625"/>
      <c r="BU19" s="625"/>
      <c r="BV19" s="625"/>
      <c r="BW19" s="625"/>
      <c r="BX19" s="625"/>
      <c r="BY19" s="625"/>
      <c r="BZ19" s="625"/>
      <c r="CA19" s="625"/>
      <c r="CB19" s="629"/>
      <c r="CD19" s="618" t="s">
        <v>270</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24" t="s">
        <v>129</v>
      </c>
      <c r="DA19" s="624"/>
      <c r="DB19" s="624"/>
      <c r="DC19" s="624"/>
      <c r="DD19" s="630" t="s">
        <v>129</v>
      </c>
      <c r="DE19" s="622"/>
      <c r="DF19" s="622"/>
      <c r="DG19" s="622"/>
      <c r="DH19" s="622"/>
      <c r="DI19" s="622"/>
      <c r="DJ19" s="622"/>
      <c r="DK19" s="622"/>
      <c r="DL19" s="622"/>
      <c r="DM19" s="622"/>
      <c r="DN19" s="622"/>
      <c r="DO19" s="622"/>
      <c r="DP19" s="623"/>
      <c r="DQ19" s="630" t="s">
        <v>129</v>
      </c>
      <c r="DR19" s="622"/>
      <c r="DS19" s="622"/>
      <c r="DT19" s="622"/>
      <c r="DU19" s="622"/>
      <c r="DV19" s="622"/>
      <c r="DW19" s="622"/>
      <c r="DX19" s="622"/>
      <c r="DY19" s="622"/>
      <c r="DZ19" s="622"/>
      <c r="EA19" s="622"/>
      <c r="EB19" s="622"/>
      <c r="EC19" s="631"/>
    </row>
    <row r="20" spans="2:133" ht="11.25" customHeight="1">
      <c r="B20" s="618" t="s">
        <v>271</v>
      </c>
      <c r="C20" s="619"/>
      <c r="D20" s="619"/>
      <c r="E20" s="619"/>
      <c r="F20" s="619"/>
      <c r="G20" s="619"/>
      <c r="H20" s="619"/>
      <c r="I20" s="619"/>
      <c r="J20" s="619"/>
      <c r="K20" s="619"/>
      <c r="L20" s="619"/>
      <c r="M20" s="619"/>
      <c r="N20" s="619"/>
      <c r="O20" s="619"/>
      <c r="P20" s="619"/>
      <c r="Q20" s="620"/>
      <c r="R20" s="621">
        <v>10807</v>
      </c>
      <c r="S20" s="622"/>
      <c r="T20" s="622"/>
      <c r="U20" s="622"/>
      <c r="V20" s="622"/>
      <c r="W20" s="622"/>
      <c r="X20" s="622"/>
      <c r="Y20" s="623"/>
      <c r="Z20" s="624">
        <v>0</v>
      </c>
      <c r="AA20" s="624"/>
      <c r="AB20" s="624"/>
      <c r="AC20" s="624"/>
      <c r="AD20" s="625">
        <v>10807</v>
      </c>
      <c r="AE20" s="625"/>
      <c r="AF20" s="625"/>
      <c r="AG20" s="625"/>
      <c r="AH20" s="625"/>
      <c r="AI20" s="625"/>
      <c r="AJ20" s="625"/>
      <c r="AK20" s="625"/>
      <c r="AL20" s="626">
        <v>0.1</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v>433967</v>
      </c>
      <c r="BH20" s="622"/>
      <c r="BI20" s="622"/>
      <c r="BJ20" s="622"/>
      <c r="BK20" s="622"/>
      <c r="BL20" s="622"/>
      <c r="BM20" s="622"/>
      <c r="BN20" s="623"/>
      <c r="BO20" s="624">
        <v>5.0999999999999996</v>
      </c>
      <c r="BP20" s="624"/>
      <c r="BQ20" s="624"/>
      <c r="BR20" s="624"/>
      <c r="BS20" s="625" t="s">
        <v>129</v>
      </c>
      <c r="BT20" s="625"/>
      <c r="BU20" s="625"/>
      <c r="BV20" s="625"/>
      <c r="BW20" s="625"/>
      <c r="BX20" s="625"/>
      <c r="BY20" s="625"/>
      <c r="BZ20" s="625"/>
      <c r="CA20" s="625"/>
      <c r="CB20" s="629"/>
      <c r="CD20" s="618" t="s">
        <v>273</v>
      </c>
      <c r="CE20" s="619"/>
      <c r="CF20" s="619"/>
      <c r="CG20" s="619"/>
      <c r="CH20" s="619"/>
      <c r="CI20" s="619"/>
      <c r="CJ20" s="619"/>
      <c r="CK20" s="619"/>
      <c r="CL20" s="619"/>
      <c r="CM20" s="619"/>
      <c r="CN20" s="619"/>
      <c r="CO20" s="619"/>
      <c r="CP20" s="619"/>
      <c r="CQ20" s="620"/>
      <c r="CR20" s="621">
        <v>24942098</v>
      </c>
      <c r="CS20" s="622"/>
      <c r="CT20" s="622"/>
      <c r="CU20" s="622"/>
      <c r="CV20" s="622"/>
      <c r="CW20" s="622"/>
      <c r="CX20" s="622"/>
      <c r="CY20" s="623"/>
      <c r="CZ20" s="624">
        <v>100</v>
      </c>
      <c r="DA20" s="624"/>
      <c r="DB20" s="624"/>
      <c r="DC20" s="624"/>
      <c r="DD20" s="630">
        <v>1512490</v>
      </c>
      <c r="DE20" s="622"/>
      <c r="DF20" s="622"/>
      <c r="DG20" s="622"/>
      <c r="DH20" s="622"/>
      <c r="DI20" s="622"/>
      <c r="DJ20" s="622"/>
      <c r="DK20" s="622"/>
      <c r="DL20" s="622"/>
      <c r="DM20" s="622"/>
      <c r="DN20" s="622"/>
      <c r="DO20" s="622"/>
      <c r="DP20" s="623"/>
      <c r="DQ20" s="630">
        <v>16004315</v>
      </c>
      <c r="DR20" s="622"/>
      <c r="DS20" s="622"/>
      <c r="DT20" s="622"/>
      <c r="DU20" s="622"/>
      <c r="DV20" s="622"/>
      <c r="DW20" s="622"/>
      <c r="DX20" s="622"/>
      <c r="DY20" s="622"/>
      <c r="DZ20" s="622"/>
      <c r="EA20" s="622"/>
      <c r="EB20" s="622"/>
      <c r="EC20" s="631"/>
    </row>
    <row r="21" spans="2:133" ht="11.25" customHeight="1">
      <c r="B21" s="618" t="s">
        <v>274</v>
      </c>
      <c r="C21" s="619"/>
      <c r="D21" s="619"/>
      <c r="E21" s="619"/>
      <c r="F21" s="619"/>
      <c r="G21" s="619"/>
      <c r="H21" s="619"/>
      <c r="I21" s="619"/>
      <c r="J21" s="619"/>
      <c r="K21" s="619"/>
      <c r="L21" s="619"/>
      <c r="M21" s="619"/>
      <c r="N21" s="619"/>
      <c r="O21" s="619"/>
      <c r="P21" s="619"/>
      <c r="Q21" s="620"/>
      <c r="R21" s="621">
        <v>3350</v>
      </c>
      <c r="S21" s="622"/>
      <c r="T21" s="622"/>
      <c r="U21" s="622"/>
      <c r="V21" s="622"/>
      <c r="W21" s="622"/>
      <c r="X21" s="622"/>
      <c r="Y21" s="623"/>
      <c r="Z21" s="624">
        <v>0</v>
      </c>
      <c r="AA21" s="624"/>
      <c r="AB21" s="624"/>
      <c r="AC21" s="624"/>
      <c r="AD21" s="625">
        <v>3350</v>
      </c>
      <c r="AE21" s="625"/>
      <c r="AF21" s="625"/>
      <c r="AG21" s="625"/>
      <c r="AH21" s="625"/>
      <c r="AI21" s="625"/>
      <c r="AJ21" s="625"/>
      <c r="AK21" s="625"/>
      <c r="AL21" s="626">
        <v>0</v>
      </c>
      <c r="AM21" s="627"/>
      <c r="AN21" s="627"/>
      <c r="AO21" s="628"/>
      <c r="AP21" s="618" t="s">
        <v>275</v>
      </c>
      <c r="AQ21" s="634"/>
      <c r="AR21" s="634"/>
      <c r="AS21" s="634"/>
      <c r="AT21" s="634"/>
      <c r="AU21" s="634"/>
      <c r="AV21" s="634"/>
      <c r="AW21" s="634"/>
      <c r="AX21" s="634"/>
      <c r="AY21" s="634"/>
      <c r="AZ21" s="634"/>
      <c r="BA21" s="634"/>
      <c r="BB21" s="634"/>
      <c r="BC21" s="634"/>
      <c r="BD21" s="634"/>
      <c r="BE21" s="634"/>
      <c r="BF21" s="635"/>
      <c r="BG21" s="621" t="s">
        <v>129</v>
      </c>
      <c r="BH21" s="622"/>
      <c r="BI21" s="622"/>
      <c r="BJ21" s="622"/>
      <c r="BK21" s="622"/>
      <c r="BL21" s="622"/>
      <c r="BM21" s="622"/>
      <c r="BN21" s="623"/>
      <c r="BO21" s="624" t="s">
        <v>129</v>
      </c>
      <c r="BP21" s="624"/>
      <c r="BQ21" s="624"/>
      <c r="BR21" s="624"/>
      <c r="BS21" s="625" t="s">
        <v>129</v>
      </c>
      <c r="BT21" s="625"/>
      <c r="BU21" s="625"/>
      <c r="BV21" s="625"/>
      <c r="BW21" s="625"/>
      <c r="BX21" s="625"/>
      <c r="BY21" s="625"/>
      <c r="BZ21" s="625"/>
      <c r="CA21" s="625"/>
      <c r="CB21" s="629"/>
      <c r="CD21" s="639"/>
      <c r="CE21" s="640"/>
      <c r="CF21" s="640"/>
      <c r="CG21" s="640"/>
      <c r="CH21" s="640"/>
      <c r="CI21" s="640"/>
      <c r="CJ21" s="640"/>
      <c r="CK21" s="640"/>
      <c r="CL21" s="640"/>
      <c r="CM21" s="640"/>
      <c r="CN21" s="640"/>
      <c r="CO21" s="640"/>
      <c r="CP21" s="640"/>
      <c r="CQ21" s="641"/>
      <c r="CR21" s="642"/>
      <c r="CS21" s="637"/>
      <c r="CT21" s="637"/>
      <c r="CU21" s="637"/>
      <c r="CV21" s="637"/>
      <c r="CW21" s="637"/>
      <c r="CX21" s="637"/>
      <c r="CY21" s="643"/>
      <c r="CZ21" s="644"/>
      <c r="DA21" s="644"/>
      <c r="DB21" s="644"/>
      <c r="DC21" s="644"/>
      <c r="DD21" s="636"/>
      <c r="DE21" s="637"/>
      <c r="DF21" s="637"/>
      <c r="DG21" s="637"/>
      <c r="DH21" s="637"/>
      <c r="DI21" s="637"/>
      <c r="DJ21" s="637"/>
      <c r="DK21" s="637"/>
      <c r="DL21" s="637"/>
      <c r="DM21" s="637"/>
      <c r="DN21" s="637"/>
      <c r="DO21" s="637"/>
      <c r="DP21" s="643"/>
      <c r="DQ21" s="636"/>
      <c r="DR21" s="637"/>
      <c r="DS21" s="637"/>
      <c r="DT21" s="637"/>
      <c r="DU21" s="637"/>
      <c r="DV21" s="637"/>
      <c r="DW21" s="637"/>
      <c r="DX21" s="637"/>
      <c r="DY21" s="637"/>
      <c r="DZ21" s="637"/>
      <c r="EA21" s="637"/>
      <c r="EB21" s="637"/>
      <c r="EC21" s="638"/>
    </row>
    <row r="22" spans="2:133" ht="11.25" customHeight="1">
      <c r="B22" s="652" t="s">
        <v>276</v>
      </c>
      <c r="C22" s="653"/>
      <c r="D22" s="653"/>
      <c r="E22" s="653"/>
      <c r="F22" s="653"/>
      <c r="G22" s="653"/>
      <c r="H22" s="653"/>
      <c r="I22" s="653"/>
      <c r="J22" s="653"/>
      <c r="K22" s="653"/>
      <c r="L22" s="653"/>
      <c r="M22" s="653"/>
      <c r="N22" s="653"/>
      <c r="O22" s="653"/>
      <c r="P22" s="653"/>
      <c r="Q22" s="654"/>
      <c r="R22" s="621">
        <v>137364</v>
      </c>
      <c r="S22" s="622"/>
      <c r="T22" s="622"/>
      <c r="U22" s="622"/>
      <c r="V22" s="622"/>
      <c r="W22" s="622"/>
      <c r="X22" s="622"/>
      <c r="Y22" s="623"/>
      <c r="Z22" s="624">
        <v>0.5</v>
      </c>
      <c r="AA22" s="624"/>
      <c r="AB22" s="624"/>
      <c r="AC22" s="624"/>
      <c r="AD22" s="625">
        <v>131122</v>
      </c>
      <c r="AE22" s="625"/>
      <c r="AF22" s="625"/>
      <c r="AG22" s="625"/>
      <c r="AH22" s="625"/>
      <c r="AI22" s="625"/>
      <c r="AJ22" s="625"/>
      <c r="AK22" s="625"/>
      <c r="AL22" s="626">
        <v>1</v>
      </c>
      <c r="AM22" s="627"/>
      <c r="AN22" s="627"/>
      <c r="AO22" s="628"/>
      <c r="AP22" s="618" t="s">
        <v>277</v>
      </c>
      <c r="AQ22" s="634"/>
      <c r="AR22" s="634"/>
      <c r="AS22" s="634"/>
      <c r="AT22" s="634"/>
      <c r="AU22" s="634"/>
      <c r="AV22" s="634"/>
      <c r="AW22" s="634"/>
      <c r="AX22" s="634"/>
      <c r="AY22" s="634"/>
      <c r="AZ22" s="634"/>
      <c r="BA22" s="634"/>
      <c r="BB22" s="634"/>
      <c r="BC22" s="634"/>
      <c r="BD22" s="634"/>
      <c r="BE22" s="634"/>
      <c r="BF22" s="635"/>
      <c r="BG22" s="621" t="s">
        <v>129</v>
      </c>
      <c r="BH22" s="622"/>
      <c r="BI22" s="622"/>
      <c r="BJ22" s="622"/>
      <c r="BK22" s="622"/>
      <c r="BL22" s="622"/>
      <c r="BM22" s="622"/>
      <c r="BN22" s="623"/>
      <c r="BO22" s="624" t="s">
        <v>129</v>
      </c>
      <c r="BP22" s="624"/>
      <c r="BQ22" s="624"/>
      <c r="BR22" s="624"/>
      <c r="BS22" s="625" t="s">
        <v>129</v>
      </c>
      <c r="BT22" s="625"/>
      <c r="BU22" s="625"/>
      <c r="BV22" s="625"/>
      <c r="BW22" s="625"/>
      <c r="BX22" s="625"/>
      <c r="BY22" s="625"/>
      <c r="BZ22" s="625"/>
      <c r="CA22" s="625"/>
      <c r="CB22" s="629"/>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279</v>
      </c>
      <c r="C23" s="619"/>
      <c r="D23" s="619"/>
      <c r="E23" s="619"/>
      <c r="F23" s="619"/>
      <c r="G23" s="619"/>
      <c r="H23" s="619"/>
      <c r="I23" s="619"/>
      <c r="J23" s="619"/>
      <c r="K23" s="619"/>
      <c r="L23" s="619"/>
      <c r="M23" s="619"/>
      <c r="N23" s="619"/>
      <c r="O23" s="619"/>
      <c r="P23" s="619"/>
      <c r="Q23" s="620"/>
      <c r="R23" s="621">
        <v>3324665</v>
      </c>
      <c r="S23" s="622"/>
      <c r="T23" s="622"/>
      <c r="U23" s="622"/>
      <c r="V23" s="622"/>
      <c r="W23" s="622"/>
      <c r="X23" s="622"/>
      <c r="Y23" s="623"/>
      <c r="Z23" s="624">
        <v>12.8</v>
      </c>
      <c r="AA23" s="624"/>
      <c r="AB23" s="624"/>
      <c r="AC23" s="624"/>
      <c r="AD23" s="625">
        <v>3088975</v>
      </c>
      <c r="AE23" s="625"/>
      <c r="AF23" s="625"/>
      <c r="AG23" s="625"/>
      <c r="AH23" s="625"/>
      <c r="AI23" s="625"/>
      <c r="AJ23" s="625"/>
      <c r="AK23" s="625"/>
      <c r="AL23" s="626">
        <v>23.1</v>
      </c>
      <c r="AM23" s="627"/>
      <c r="AN23" s="627"/>
      <c r="AO23" s="628"/>
      <c r="AP23" s="618" t="s">
        <v>280</v>
      </c>
      <c r="AQ23" s="634"/>
      <c r="AR23" s="634"/>
      <c r="AS23" s="634"/>
      <c r="AT23" s="634"/>
      <c r="AU23" s="634"/>
      <c r="AV23" s="634"/>
      <c r="AW23" s="634"/>
      <c r="AX23" s="634"/>
      <c r="AY23" s="634"/>
      <c r="AZ23" s="634"/>
      <c r="BA23" s="634"/>
      <c r="BB23" s="634"/>
      <c r="BC23" s="634"/>
      <c r="BD23" s="634"/>
      <c r="BE23" s="634"/>
      <c r="BF23" s="635"/>
      <c r="BG23" s="621">
        <v>433967</v>
      </c>
      <c r="BH23" s="622"/>
      <c r="BI23" s="622"/>
      <c r="BJ23" s="622"/>
      <c r="BK23" s="622"/>
      <c r="BL23" s="622"/>
      <c r="BM23" s="622"/>
      <c r="BN23" s="623"/>
      <c r="BO23" s="624">
        <v>5.0999999999999996</v>
      </c>
      <c r="BP23" s="624"/>
      <c r="BQ23" s="624"/>
      <c r="BR23" s="624"/>
      <c r="BS23" s="625" t="s">
        <v>129</v>
      </c>
      <c r="BT23" s="625"/>
      <c r="BU23" s="625"/>
      <c r="BV23" s="625"/>
      <c r="BW23" s="625"/>
      <c r="BX23" s="625"/>
      <c r="BY23" s="625"/>
      <c r="BZ23" s="625"/>
      <c r="CA23" s="625"/>
      <c r="CB23" s="629"/>
      <c r="CD23" s="603" t="s">
        <v>220</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45" t="s">
        <v>284</v>
      </c>
      <c r="DM23" s="646"/>
      <c r="DN23" s="646"/>
      <c r="DO23" s="646"/>
      <c r="DP23" s="646"/>
      <c r="DQ23" s="646"/>
      <c r="DR23" s="646"/>
      <c r="DS23" s="646"/>
      <c r="DT23" s="646"/>
      <c r="DU23" s="646"/>
      <c r="DV23" s="647"/>
      <c r="DW23" s="603" t="s">
        <v>285</v>
      </c>
      <c r="DX23" s="604"/>
      <c r="DY23" s="604"/>
      <c r="DZ23" s="604"/>
      <c r="EA23" s="604"/>
      <c r="EB23" s="604"/>
      <c r="EC23" s="605"/>
    </row>
    <row r="24" spans="2:133" ht="11.25" customHeight="1">
      <c r="B24" s="618" t="s">
        <v>286</v>
      </c>
      <c r="C24" s="619"/>
      <c r="D24" s="619"/>
      <c r="E24" s="619"/>
      <c r="F24" s="619"/>
      <c r="G24" s="619"/>
      <c r="H24" s="619"/>
      <c r="I24" s="619"/>
      <c r="J24" s="619"/>
      <c r="K24" s="619"/>
      <c r="L24" s="619"/>
      <c r="M24" s="619"/>
      <c r="N24" s="619"/>
      <c r="O24" s="619"/>
      <c r="P24" s="619"/>
      <c r="Q24" s="620"/>
      <c r="R24" s="621">
        <v>3088975</v>
      </c>
      <c r="S24" s="622"/>
      <c r="T24" s="622"/>
      <c r="U24" s="622"/>
      <c r="V24" s="622"/>
      <c r="W24" s="622"/>
      <c r="X24" s="622"/>
      <c r="Y24" s="623"/>
      <c r="Z24" s="624">
        <v>11.9</v>
      </c>
      <c r="AA24" s="624"/>
      <c r="AB24" s="624"/>
      <c r="AC24" s="624"/>
      <c r="AD24" s="625">
        <v>3088975</v>
      </c>
      <c r="AE24" s="625"/>
      <c r="AF24" s="625"/>
      <c r="AG24" s="625"/>
      <c r="AH24" s="625"/>
      <c r="AI24" s="625"/>
      <c r="AJ24" s="625"/>
      <c r="AK24" s="625"/>
      <c r="AL24" s="626">
        <v>23.1</v>
      </c>
      <c r="AM24" s="627"/>
      <c r="AN24" s="627"/>
      <c r="AO24" s="628"/>
      <c r="AP24" s="618" t="s">
        <v>287</v>
      </c>
      <c r="AQ24" s="634"/>
      <c r="AR24" s="634"/>
      <c r="AS24" s="634"/>
      <c r="AT24" s="634"/>
      <c r="AU24" s="634"/>
      <c r="AV24" s="634"/>
      <c r="AW24" s="634"/>
      <c r="AX24" s="634"/>
      <c r="AY24" s="634"/>
      <c r="AZ24" s="634"/>
      <c r="BA24" s="634"/>
      <c r="BB24" s="634"/>
      <c r="BC24" s="634"/>
      <c r="BD24" s="634"/>
      <c r="BE24" s="634"/>
      <c r="BF24" s="635"/>
      <c r="BG24" s="621" t="s">
        <v>129</v>
      </c>
      <c r="BH24" s="622"/>
      <c r="BI24" s="622"/>
      <c r="BJ24" s="622"/>
      <c r="BK24" s="622"/>
      <c r="BL24" s="622"/>
      <c r="BM24" s="622"/>
      <c r="BN24" s="623"/>
      <c r="BO24" s="624" t="s">
        <v>129</v>
      </c>
      <c r="BP24" s="624"/>
      <c r="BQ24" s="624"/>
      <c r="BR24" s="624"/>
      <c r="BS24" s="625" t="s">
        <v>129</v>
      </c>
      <c r="BT24" s="625"/>
      <c r="BU24" s="625"/>
      <c r="BV24" s="625"/>
      <c r="BW24" s="625"/>
      <c r="BX24" s="625"/>
      <c r="BY24" s="625"/>
      <c r="BZ24" s="625"/>
      <c r="CA24" s="625"/>
      <c r="CB24" s="629"/>
      <c r="CD24" s="607" t="s">
        <v>288</v>
      </c>
      <c r="CE24" s="608"/>
      <c r="CF24" s="608"/>
      <c r="CG24" s="608"/>
      <c r="CH24" s="608"/>
      <c r="CI24" s="608"/>
      <c r="CJ24" s="608"/>
      <c r="CK24" s="608"/>
      <c r="CL24" s="608"/>
      <c r="CM24" s="608"/>
      <c r="CN24" s="608"/>
      <c r="CO24" s="608"/>
      <c r="CP24" s="608"/>
      <c r="CQ24" s="609"/>
      <c r="CR24" s="610">
        <v>12270936</v>
      </c>
      <c r="CS24" s="611"/>
      <c r="CT24" s="611"/>
      <c r="CU24" s="611"/>
      <c r="CV24" s="611"/>
      <c r="CW24" s="611"/>
      <c r="CX24" s="611"/>
      <c r="CY24" s="612"/>
      <c r="CZ24" s="615">
        <v>49.2</v>
      </c>
      <c r="DA24" s="616"/>
      <c r="DB24" s="616"/>
      <c r="DC24" s="632"/>
      <c r="DD24" s="655">
        <v>6637415</v>
      </c>
      <c r="DE24" s="611"/>
      <c r="DF24" s="611"/>
      <c r="DG24" s="611"/>
      <c r="DH24" s="611"/>
      <c r="DI24" s="611"/>
      <c r="DJ24" s="611"/>
      <c r="DK24" s="612"/>
      <c r="DL24" s="655">
        <v>6571321</v>
      </c>
      <c r="DM24" s="611"/>
      <c r="DN24" s="611"/>
      <c r="DO24" s="611"/>
      <c r="DP24" s="611"/>
      <c r="DQ24" s="611"/>
      <c r="DR24" s="611"/>
      <c r="DS24" s="611"/>
      <c r="DT24" s="611"/>
      <c r="DU24" s="611"/>
      <c r="DV24" s="612"/>
      <c r="DW24" s="615">
        <v>45.1</v>
      </c>
      <c r="DX24" s="616"/>
      <c r="DY24" s="616"/>
      <c r="DZ24" s="616"/>
      <c r="EA24" s="616"/>
      <c r="EB24" s="616"/>
      <c r="EC24" s="617"/>
    </row>
    <row r="25" spans="2:133" ht="11.25" customHeight="1">
      <c r="B25" s="618" t="s">
        <v>289</v>
      </c>
      <c r="C25" s="619"/>
      <c r="D25" s="619"/>
      <c r="E25" s="619"/>
      <c r="F25" s="619"/>
      <c r="G25" s="619"/>
      <c r="H25" s="619"/>
      <c r="I25" s="619"/>
      <c r="J25" s="619"/>
      <c r="K25" s="619"/>
      <c r="L25" s="619"/>
      <c r="M25" s="619"/>
      <c r="N25" s="619"/>
      <c r="O25" s="619"/>
      <c r="P25" s="619"/>
      <c r="Q25" s="620"/>
      <c r="R25" s="621">
        <v>235690</v>
      </c>
      <c r="S25" s="622"/>
      <c r="T25" s="622"/>
      <c r="U25" s="622"/>
      <c r="V25" s="622"/>
      <c r="W25" s="622"/>
      <c r="X25" s="622"/>
      <c r="Y25" s="623"/>
      <c r="Z25" s="624">
        <v>0.9</v>
      </c>
      <c r="AA25" s="624"/>
      <c r="AB25" s="624"/>
      <c r="AC25" s="624"/>
      <c r="AD25" s="625" t="s">
        <v>129</v>
      </c>
      <c r="AE25" s="625"/>
      <c r="AF25" s="625"/>
      <c r="AG25" s="625"/>
      <c r="AH25" s="625"/>
      <c r="AI25" s="625"/>
      <c r="AJ25" s="625"/>
      <c r="AK25" s="625"/>
      <c r="AL25" s="626" t="s">
        <v>129</v>
      </c>
      <c r="AM25" s="627"/>
      <c r="AN25" s="627"/>
      <c r="AO25" s="628"/>
      <c r="AP25" s="618" t="s">
        <v>290</v>
      </c>
      <c r="AQ25" s="634"/>
      <c r="AR25" s="634"/>
      <c r="AS25" s="634"/>
      <c r="AT25" s="634"/>
      <c r="AU25" s="634"/>
      <c r="AV25" s="634"/>
      <c r="AW25" s="634"/>
      <c r="AX25" s="634"/>
      <c r="AY25" s="634"/>
      <c r="AZ25" s="634"/>
      <c r="BA25" s="634"/>
      <c r="BB25" s="634"/>
      <c r="BC25" s="634"/>
      <c r="BD25" s="634"/>
      <c r="BE25" s="634"/>
      <c r="BF25" s="635"/>
      <c r="BG25" s="621" t="s">
        <v>129</v>
      </c>
      <c r="BH25" s="622"/>
      <c r="BI25" s="622"/>
      <c r="BJ25" s="622"/>
      <c r="BK25" s="622"/>
      <c r="BL25" s="622"/>
      <c r="BM25" s="622"/>
      <c r="BN25" s="623"/>
      <c r="BO25" s="624" t="s">
        <v>129</v>
      </c>
      <c r="BP25" s="624"/>
      <c r="BQ25" s="624"/>
      <c r="BR25" s="624"/>
      <c r="BS25" s="625" t="s">
        <v>129</v>
      </c>
      <c r="BT25" s="625"/>
      <c r="BU25" s="625"/>
      <c r="BV25" s="625"/>
      <c r="BW25" s="625"/>
      <c r="BX25" s="625"/>
      <c r="BY25" s="625"/>
      <c r="BZ25" s="625"/>
      <c r="CA25" s="625"/>
      <c r="CB25" s="629"/>
      <c r="CD25" s="618" t="s">
        <v>291</v>
      </c>
      <c r="CE25" s="619"/>
      <c r="CF25" s="619"/>
      <c r="CG25" s="619"/>
      <c r="CH25" s="619"/>
      <c r="CI25" s="619"/>
      <c r="CJ25" s="619"/>
      <c r="CK25" s="619"/>
      <c r="CL25" s="619"/>
      <c r="CM25" s="619"/>
      <c r="CN25" s="619"/>
      <c r="CO25" s="619"/>
      <c r="CP25" s="619"/>
      <c r="CQ25" s="620"/>
      <c r="CR25" s="621">
        <v>3732179</v>
      </c>
      <c r="CS25" s="648"/>
      <c r="CT25" s="648"/>
      <c r="CU25" s="648"/>
      <c r="CV25" s="648"/>
      <c r="CW25" s="648"/>
      <c r="CX25" s="648"/>
      <c r="CY25" s="649"/>
      <c r="CZ25" s="626">
        <v>15</v>
      </c>
      <c r="DA25" s="650"/>
      <c r="DB25" s="650"/>
      <c r="DC25" s="656"/>
      <c r="DD25" s="630">
        <v>3371170</v>
      </c>
      <c r="DE25" s="648"/>
      <c r="DF25" s="648"/>
      <c r="DG25" s="648"/>
      <c r="DH25" s="648"/>
      <c r="DI25" s="648"/>
      <c r="DJ25" s="648"/>
      <c r="DK25" s="649"/>
      <c r="DL25" s="630">
        <v>3305410</v>
      </c>
      <c r="DM25" s="648"/>
      <c r="DN25" s="648"/>
      <c r="DO25" s="648"/>
      <c r="DP25" s="648"/>
      <c r="DQ25" s="648"/>
      <c r="DR25" s="648"/>
      <c r="DS25" s="648"/>
      <c r="DT25" s="648"/>
      <c r="DU25" s="648"/>
      <c r="DV25" s="649"/>
      <c r="DW25" s="626">
        <v>22.7</v>
      </c>
      <c r="DX25" s="650"/>
      <c r="DY25" s="650"/>
      <c r="DZ25" s="650"/>
      <c r="EA25" s="650"/>
      <c r="EB25" s="650"/>
      <c r="EC25" s="651"/>
    </row>
    <row r="26" spans="2:133" ht="11.25" customHeight="1">
      <c r="B26" s="618" t="s">
        <v>292</v>
      </c>
      <c r="C26" s="619"/>
      <c r="D26" s="619"/>
      <c r="E26" s="619"/>
      <c r="F26" s="619"/>
      <c r="G26" s="619"/>
      <c r="H26" s="619"/>
      <c r="I26" s="619"/>
      <c r="J26" s="619"/>
      <c r="K26" s="619"/>
      <c r="L26" s="619"/>
      <c r="M26" s="619"/>
      <c r="N26" s="619"/>
      <c r="O26" s="619"/>
      <c r="P26" s="619"/>
      <c r="Q26" s="620"/>
      <c r="R26" s="621" t="s">
        <v>129</v>
      </c>
      <c r="S26" s="622"/>
      <c r="T26" s="622"/>
      <c r="U26" s="622"/>
      <c r="V26" s="622"/>
      <c r="W26" s="622"/>
      <c r="X26" s="622"/>
      <c r="Y26" s="623"/>
      <c r="Z26" s="624" t="s">
        <v>129</v>
      </c>
      <c r="AA26" s="624"/>
      <c r="AB26" s="624"/>
      <c r="AC26" s="624"/>
      <c r="AD26" s="625" t="s">
        <v>129</v>
      </c>
      <c r="AE26" s="625"/>
      <c r="AF26" s="625"/>
      <c r="AG26" s="625"/>
      <c r="AH26" s="625"/>
      <c r="AI26" s="625"/>
      <c r="AJ26" s="625"/>
      <c r="AK26" s="625"/>
      <c r="AL26" s="626" t="s">
        <v>129</v>
      </c>
      <c r="AM26" s="627"/>
      <c r="AN26" s="627"/>
      <c r="AO26" s="628"/>
      <c r="AP26" s="618" t="s">
        <v>293</v>
      </c>
      <c r="AQ26" s="634"/>
      <c r="AR26" s="634"/>
      <c r="AS26" s="634"/>
      <c r="AT26" s="634"/>
      <c r="AU26" s="634"/>
      <c r="AV26" s="634"/>
      <c r="AW26" s="634"/>
      <c r="AX26" s="634"/>
      <c r="AY26" s="634"/>
      <c r="AZ26" s="634"/>
      <c r="BA26" s="634"/>
      <c r="BB26" s="634"/>
      <c r="BC26" s="634"/>
      <c r="BD26" s="634"/>
      <c r="BE26" s="634"/>
      <c r="BF26" s="635"/>
      <c r="BG26" s="621" t="s">
        <v>129</v>
      </c>
      <c r="BH26" s="622"/>
      <c r="BI26" s="622"/>
      <c r="BJ26" s="622"/>
      <c r="BK26" s="622"/>
      <c r="BL26" s="622"/>
      <c r="BM26" s="622"/>
      <c r="BN26" s="623"/>
      <c r="BO26" s="624" t="s">
        <v>129</v>
      </c>
      <c r="BP26" s="624"/>
      <c r="BQ26" s="624"/>
      <c r="BR26" s="624"/>
      <c r="BS26" s="625" t="s">
        <v>129</v>
      </c>
      <c r="BT26" s="625"/>
      <c r="BU26" s="625"/>
      <c r="BV26" s="625"/>
      <c r="BW26" s="625"/>
      <c r="BX26" s="625"/>
      <c r="BY26" s="625"/>
      <c r="BZ26" s="625"/>
      <c r="CA26" s="625"/>
      <c r="CB26" s="629"/>
      <c r="CD26" s="618" t="s">
        <v>294</v>
      </c>
      <c r="CE26" s="619"/>
      <c r="CF26" s="619"/>
      <c r="CG26" s="619"/>
      <c r="CH26" s="619"/>
      <c r="CI26" s="619"/>
      <c r="CJ26" s="619"/>
      <c r="CK26" s="619"/>
      <c r="CL26" s="619"/>
      <c r="CM26" s="619"/>
      <c r="CN26" s="619"/>
      <c r="CO26" s="619"/>
      <c r="CP26" s="619"/>
      <c r="CQ26" s="620"/>
      <c r="CR26" s="621">
        <v>2445799</v>
      </c>
      <c r="CS26" s="622"/>
      <c r="CT26" s="622"/>
      <c r="CU26" s="622"/>
      <c r="CV26" s="622"/>
      <c r="CW26" s="622"/>
      <c r="CX26" s="622"/>
      <c r="CY26" s="623"/>
      <c r="CZ26" s="626">
        <v>9.8000000000000007</v>
      </c>
      <c r="DA26" s="650"/>
      <c r="DB26" s="650"/>
      <c r="DC26" s="656"/>
      <c r="DD26" s="630">
        <v>2131084</v>
      </c>
      <c r="DE26" s="622"/>
      <c r="DF26" s="622"/>
      <c r="DG26" s="622"/>
      <c r="DH26" s="622"/>
      <c r="DI26" s="622"/>
      <c r="DJ26" s="622"/>
      <c r="DK26" s="623"/>
      <c r="DL26" s="630" t="s">
        <v>129</v>
      </c>
      <c r="DM26" s="622"/>
      <c r="DN26" s="622"/>
      <c r="DO26" s="622"/>
      <c r="DP26" s="622"/>
      <c r="DQ26" s="622"/>
      <c r="DR26" s="622"/>
      <c r="DS26" s="622"/>
      <c r="DT26" s="622"/>
      <c r="DU26" s="622"/>
      <c r="DV26" s="623"/>
      <c r="DW26" s="626" t="s">
        <v>129</v>
      </c>
      <c r="DX26" s="650"/>
      <c r="DY26" s="650"/>
      <c r="DZ26" s="650"/>
      <c r="EA26" s="650"/>
      <c r="EB26" s="650"/>
      <c r="EC26" s="651"/>
    </row>
    <row r="27" spans="2:133" ht="11.25" customHeight="1">
      <c r="B27" s="618" t="s">
        <v>295</v>
      </c>
      <c r="C27" s="619"/>
      <c r="D27" s="619"/>
      <c r="E27" s="619"/>
      <c r="F27" s="619"/>
      <c r="G27" s="619"/>
      <c r="H27" s="619"/>
      <c r="I27" s="619"/>
      <c r="J27" s="619"/>
      <c r="K27" s="619"/>
      <c r="L27" s="619"/>
      <c r="M27" s="619"/>
      <c r="N27" s="619"/>
      <c r="O27" s="619"/>
      <c r="P27" s="619"/>
      <c r="Q27" s="620"/>
      <c r="R27" s="621">
        <v>14002771</v>
      </c>
      <c r="S27" s="622"/>
      <c r="T27" s="622"/>
      <c r="U27" s="622"/>
      <c r="V27" s="622"/>
      <c r="W27" s="622"/>
      <c r="X27" s="622"/>
      <c r="Y27" s="623"/>
      <c r="Z27" s="624">
        <v>53.9</v>
      </c>
      <c r="AA27" s="624"/>
      <c r="AB27" s="624"/>
      <c r="AC27" s="624"/>
      <c r="AD27" s="625">
        <v>13326872</v>
      </c>
      <c r="AE27" s="625"/>
      <c r="AF27" s="625"/>
      <c r="AG27" s="625"/>
      <c r="AH27" s="625"/>
      <c r="AI27" s="625"/>
      <c r="AJ27" s="625"/>
      <c r="AK27" s="625"/>
      <c r="AL27" s="626">
        <v>99.5</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8507593</v>
      </c>
      <c r="BH27" s="622"/>
      <c r="BI27" s="622"/>
      <c r="BJ27" s="622"/>
      <c r="BK27" s="622"/>
      <c r="BL27" s="622"/>
      <c r="BM27" s="622"/>
      <c r="BN27" s="623"/>
      <c r="BO27" s="624">
        <v>100</v>
      </c>
      <c r="BP27" s="624"/>
      <c r="BQ27" s="624"/>
      <c r="BR27" s="624"/>
      <c r="BS27" s="625">
        <v>31129</v>
      </c>
      <c r="BT27" s="625"/>
      <c r="BU27" s="625"/>
      <c r="BV27" s="625"/>
      <c r="BW27" s="625"/>
      <c r="BX27" s="625"/>
      <c r="BY27" s="625"/>
      <c r="BZ27" s="625"/>
      <c r="CA27" s="625"/>
      <c r="CB27" s="629"/>
      <c r="CD27" s="618" t="s">
        <v>297</v>
      </c>
      <c r="CE27" s="619"/>
      <c r="CF27" s="619"/>
      <c r="CG27" s="619"/>
      <c r="CH27" s="619"/>
      <c r="CI27" s="619"/>
      <c r="CJ27" s="619"/>
      <c r="CK27" s="619"/>
      <c r="CL27" s="619"/>
      <c r="CM27" s="619"/>
      <c r="CN27" s="619"/>
      <c r="CO27" s="619"/>
      <c r="CP27" s="619"/>
      <c r="CQ27" s="620"/>
      <c r="CR27" s="621">
        <v>7090606</v>
      </c>
      <c r="CS27" s="648"/>
      <c r="CT27" s="648"/>
      <c r="CU27" s="648"/>
      <c r="CV27" s="648"/>
      <c r="CW27" s="648"/>
      <c r="CX27" s="648"/>
      <c r="CY27" s="649"/>
      <c r="CZ27" s="626">
        <v>28.4</v>
      </c>
      <c r="DA27" s="650"/>
      <c r="DB27" s="650"/>
      <c r="DC27" s="656"/>
      <c r="DD27" s="630">
        <v>1818382</v>
      </c>
      <c r="DE27" s="648"/>
      <c r="DF27" s="648"/>
      <c r="DG27" s="648"/>
      <c r="DH27" s="648"/>
      <c r="DI27" s="648"/>
      <c r="DJ27" s="648"/>
      <c r="DK27" s="649"/>
      <c r="DL27" s="630">
        <v>1818048</v>
      </c>
      <c r="DM27" s="648"/>
      <c r="DN27" s="648"/>
      <c r="DO27" s="648"/>
      <c r="DP27" s="648"/>
      <c r="DQ27" s="648"/>
      <c r="DR27" s="648"/>
      <c r="DS27" s="648"/>
      <c r="DT27" s="648"/>
      <c r="DU27" s="648"/>
      <c r="DV27" s="649"/>
      <c r="DW27" s="626">
        <v>12.5</v>
      </c>
      <c r="DX27" s="650"/>
      <c r="DY27" s="650"/>
      <c r="DZ27" s="650"/>
      <c r="EA27" s="650"/>
      <c r="EB27" s="650"/>
      <c r="EC27" s="651"/>
    </row>
    <row r="28" spans="2:133" ht="11.25" customHeight="1">
      <c r="B28" s="618" t="s">
        <v>298</v>
      </c>
      <c r="C28" s="619"/>
      <c r="D28" s="619"/>
      <c r="E28" s="619"/>
      <c r="F28" s="619"/>
      <c r="G28" s="619"/>
      <c r="H28" s="619"/>
      <c r="I28" s="619"/>
      <c r="J28" s="619"/>
      <c r="K28" s="619"/>
      <c r="L28" s="619"/>
      <c r="M28" s="619"/>
      <c r="N28" s="619"/>
      <c r="O28" s="619"/>
      <c r="P28" s="619"/>
      <c r="Q28" s="620"/>
      <c r="R28" s="621">
        <v>7960</v>
      </c>
      <c r="S28" s="622"/>
      <c r="T28" s="622"/>
      <c r="U28" s="622"/>
      <c r="V28" s="622"/>
      <c r="W28" s="622"/>
      <c r="X28" s="622"/>
      <c r="Y28" s="623"/>
      <c r="Z28" s="624">
        <v>0</v>
      </c>
      <c r="AA28" s="624"/>
      <c r="AB28" s="624"/>
      <c r="AC28" s="624"/>
      <c r="AD28" s="625">
        <v>7960</v>
      </c>
      <c r="AE28" s="625"/>
      <c r="AF28" s="625"/>
      <c r="AG28" s="625"/>
      <c r="AH28" s="625"/>
      <c r="AI28" s="625"/>
      <c r="AJ28" s="625"/>
      <c r="AK28" s="625"/>
      <c r="AL28" s="626">
        <v>0.1</v>
      </c>
      <c r="AM28" s="627"/>
      <c r="AN28" s="627"/>
      <c r="AO28" s="628"/>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24"/>
      <c r="BP28" s="624"/>
      <c r="BQ28" s="624"/>
      <c r="BR28" s="624"/>
      <c r="BS28" s="630"/>
      <c r="BT28" s="622"/>
      <c r="BU28" s="622"/>
      <c r="BV28" s="622"/>
      <c r="BW28" s="622"/>
      <c r="BX28" s="622"/>
      <c r="BY28" s="622"/>
      <c r="BZ28" s="622"/>
      <c r="CA28" s="622"/>
      <c r="CB28" s="631"/>
      <c r="CD28" s="618" t="s">
        <v>299</v>
      </c>
      <c r="CE28" s="619"/>
      <c r="CF28" s="619"/>
      <c r="CG28" s="619"/>
      <c r="CH28" s="619"/>
      <c r="CI28" s="619"/>
      <c r="CJ28" s="619"/>
      <c r="CK28" s="619"/>
      <c r="CL28" s="619"/>
      <c r="CM28" s="619"/>
      <c r="CN28" s="619"/>
      <c r="CO28" s="619"/>
      <c r="CP28" s="619"/>
      <c r="CQ28" s="620"/>
      <c r="CR28" s="621">
        <v>1448151</v>
      </c>
      <c r="CS28" s="622"/>
      <c r="CT28" s="622"/>
      <c r="CU28" s="622"/>
      <c r="CV28" s="622"/>
      <c r="CW28" s="622"/>
      <c r="CX28" s="622"/>
      <c r="CY28" s="623"/>
      <c r="CZ28" s="626">
        <v>5.8</v>
      </c>
      <c r="DA28" s="650"/>
      <c r="DB28" s="650"/>
      <c r="DC28" s="656"/>
      <c r="DD28" s="630">
        <v>1447863</v>
      </c>
      <c r="DE28" s="622"/>
      <c r="DF28" s="622"/>
      <c r="DG28" s="622"/>
      <c r="DH28" s="622"/>
      <c r="DI28" s="622"/>
      <c r="DJ28" s="622"/>
      <c r="DK28" s="623"/>
      <c r="DL28" s="630">
        <v>1447863</v>
      </c>
      <c r="DM28" s="622"/>
      <c r="DN28" s="622"/>
      <c r="DO28" s="622"/>
      <c r="DP28" s="622"/>
      <c r="DQ28" s="622"/>
      <c r="DR28" s="622"/>
      <c r="DS28" s="622"/>
      <c r="DT28" s="622"/>
      <c r="DU28" s="622"/>
      <c r="DV28" s="623"/>
      <c r="DW28" s="626">
        <v>9.9</v>
      </c>
      <c r="DX28" s="650"/>
      <c r="DY28" s="650"/>
      <c r="DZ28" s="650"/>
      <c r="EA28" s="650"/>
      <c r="EB28" s="650"/>
      <c r="EC28" s="651"/>
    </row>
    <row r="29" spans="2:133" ht="11.25" customHeight="1">
      <c r="B29" s="618" t="s">
        <v>300</v>
      </c>
      <c r="C29" s="619"/>
      <c r="D29" s="619"/>
      <c r="E29" s="619"/>
      <c r="F29" s="619"/>
      <c r="G29" s="619"/>
      <c r="H29" s="619"/>
      <c r="I29" s="619"/>
      <c r="J29" s="619"/>
      <c r="K29" s="619"/>
      <c r="L29" s="619"/>
      <c r="M29" s="619"/>
      <c r="N29" s="619"/>
      <c r="O29" s="619"/>
      <c r="P29" s="619"/>
      <c r="Q29" s="620"/>
      <c r="R29" s="621">
        <v>39820</v>
      </c>
      <c r="S29" s="622"/>
      <c r="T29" s="622"/>
      <c r="U29" s="622"/>
      <c r="V29" s="622"/>
      <c r="W29" s="622"/>
      <c r="X29" s="622"/>
      <c r="Y29" s="623"/>
      <c r="Z29" s="624">
        <v>0.2</v>
      </c>
      <c r="AA29" s="624"/>
      <c r="AB29" s="624"/>
      <c r="AC29" s="624"/>
      <c r="AD29" s="625">
        <v>503</v>
      </c>
      <c r="AE29" s="625"/>
      <c r="AF29" s="625"/>
      <c r="AG29" s="625"/>
      <c r="AH29" s="625"/>
      <c r="AI29" s="625"/>
      <c r="AJ29" s="625"/>
      <c r="AK29" s="625"/>
      <c r="AL29" s="626">
        <v>0</v>
      </c>
      <c r="AM29" s="627"/>
      <c r="AN29" s="627"/>
      <c r="AO29" s="628"/>
      <c r="AP29" s="639"/>
      <c r="AQ29" s="640"/>
      <c r="AR29" s="640"/>
      <c r="AS29" s="640"/>
      <c r="AT29" s="640"/>
      <c r="AU29" s="640"/>
      <c r="AV29" s="640"/>
      <c r="AW29" s="640"/>
      <c r="AX29" s="640"/>
      <c r="AY29" s="640"/>
      <c r="AZ29" s="640"/>
      <c r="BA29" s="640"/>
      <c r="BB29" s="640"/>
      <c r="BC29" s="640"/>
      <c r="BD29" s="640"/>
      <c r="BE29" s="640"/>
      <c r="BF29" s="641"/>
      <c r="BG29" s="621"/>
      <c r="BH29" s="622"/>
      <c r="BI29" s="622"/>
      <c r="BJ29" s="622"/>
      <c r="BK29" s="622"/>
      <c r="BL29" s="622"/>
      <c r="BM29" s="622"/>
      <c r="BN29" s="623"/>
      <c r="BO29" s="624"/>
      <c r="BP29" s="624"/>
      <c r="BQ29" s="624"/>
      <c r="BR29" s="624"/>
      <c r="BS29" s="625"/>
      <c r="BT29" s="625"/>
      <c r="BU29" s="625"/>
      <c r="BV29" s="625"/>
      <c r="BW29" s="625"/>
      <c r="BX29" s="625"/>
      <c r="BY29" s="625"/>
      <c r="BZ29" s="625"/>
      <c r="CA29" s="625"/>
      <c r="CB29" s="629"/>
      <c r="CD29" s="659" t="s">
        <v>301</v>
      </c>
      <c r="CE29" s="660"/>
      <c r="CF29" s="618" t="s">
        <v>69</v>
      </c>
      <c r="CG29" s="619"/>
      <c r="CH29" s="619"/>
      <c r="CI29" s="619"/>
      <c r="CJ29" s="619"/>
      <c r="CK29" s="619"/>
      <c r="CL29" s="619"/>
      <c r="CM29" s="619"/>
      <c r="CN29" s="619"/>
      <c r="CO29" s="619"/>
      <c r="CP29" s="619"/>
      <c r="CQ29" s="620"/>
      <c r="CR29" s="621">
        <v>1448151</v>
      </c>
      <c r="CS29" s="648"/>
      <c r="CT29" s="648"/>
      <c r="CU29" s="648"/>
      <c r="CV29" s="648"/>
      <c r="CW29" s="648"/>
      <c r="CX29" s="648"/>
      <c r="CY29" s="649"/>
      <c r="CZ29" s="626">
        <v>5.8</v>
      </c>
      <c r="DA29" s="650"/>
      <c r="DB29" s="650"/>
      <c r="DC29" s="656"/>
      <c r="DD29" s="630">
        <v>1447863</v>
      </c>
      <c r="DE29" s="648"/>
      <c r="DF29" s="648"/>
      <c r="DG29" s="648"/>
      <c r="DH29" s="648"/>
      <c r="DI29" s="648"/>
      <c r="DJ29" s="648"/>
      <c r="DK29" s="649"/>
      <c r="DL29" s="630">
        <v>1447863</v>
      </c>
      <c r="DM29" s="648"/>
      <c r="DN29" s="648"/>
      <c r="DO29" s="648"/>
      <c r="DP29" s="648"/>
      <c r="DQ29" s="648"/>
      <c r="DR29" s="648"/>
      <c r="DS29" s="648"/>
      <c r="DT29" s="648"/>
      <c r="DU29" s="648"/>
      <c r="DV29" s="649"/>
      <c r="DW29" s="626">
        <v>9.9</v>
      </c>
      <c r="DX29" s="650"/>
      <c r="DY29" s="650"/>
      <c r="DZ29" s="650"/>
      <c r="EA29" s="650"/>
      <c r="EB29" s="650"/>
      <c r="EC29" s="651"/>
    </row>
    <row r="30" spans="2:133" ht="11.25" customHeight="1">
      <c r="B30" s="618" t="s">
        <v>302</v>
      </c>
      <c r="C30" s="619"/>
      <c r="D30" s="619"/>
      <c r="E30" s="619"/>
      <c r="F30" s="619"/>
      <c r="G30" s="619"/>
      <c r="H30" s="619"/>
      <c r="I30" s="619"/>
      <c r="J30" s="619"/>
      <c r="K30" s="619"/>
      <c r="L30" s="619"/>
      <c r="M30" s="619"/>
      <c r="N30" s="619"/>
      <c r="O30" s="619"/>
      <c r="P30" s="619"/>
      <c r="Q30" s="620"/>
      <c r="R30" s="621">
        <v>194123</v>
      </c>
      <c r="S30" s="622"/>
      <c r="T30" s="622"/>
      <c r="U30" s="622"/>
      <c r="V30" s="622"/>
      <c r="W30" s="622"/>
      <c r="X30" s="622"/>
      <c r="Y30" s="623"/>
      <c r="Z30" s="624">
        <v>0.7</v>
      </c>
      <c r="AA30" s="624"/>
      <c r="AB30" s="624"/>
      <c r="AC30" s="624"/>
      <c r="AD30" s="625">
        <v>52448</v>
      </c>
      <c r="AE30" s="625"/>
      <c r="AF30" s="625"/>
      <c r="AG30" s="625"/>
      <c r="AH30" s="625"/>
      <c r="AI30" s="625"/>
      <c r="AJ30" s="625"/>
      <c r="AK30" s="625"/>
      <c r="AL30" s="626">
        <v>0.4</v>
      </c>
      <c r="AM30" s="627"/>
      <c r="AN30" s="627"/>
      <c r="AO30" s="628"/>
      <c r="AP30" s="603" t="s">
        <v>220</v>
      </c>
      <c r="AQ30" s="604"/>
      <c r="AR30" s="604"/>
      <c r="AS30" s="604"/>
      <c r="AT30" s="604"/>
      <c r="AU30" s="604"/>
      <c r="AV30" s="604"/>
      <c r="AW30" s="604"/>
      <c r="AX30" s="604"/>
      <c r="AY30" s="604"/>
      <c r="AZ30" s="604"/>
      <c r="BA30" s="604"/>
      <c r="BB30" s="604"/>
      <c r="BC30" s="604"/>
      <c r="BD30" s="604"/>
      <c r="BE30" s="604"/>
      <c r="BF30" s="605"/>
      <c r="BG30" s="603" t="s">
        <v>303</v>
      </c>
      <c r="BH30" s="657"/>
      <c r="BI30" s="657"/>
      <c r="BJ30" s="657"/>
      <c r="BK30" s="657"/>
      <c r="BL30" s="657"/>
      <c r="BM30" s="657"/>
      <c r="BN30" s="657"/>
      <c r="BO30" s="657"/>
      <c r="BP30" s="657"/>
      <c r="BQ30" s="658"/>
      <c r="BR30" s="603" t="s">
        <v>304</v>
      </c>
      <c r="BS30" s="657"/>
      <c r="BT30" s="657"/>
      <c r="BU30" s="657"/>
      <c r="BV30" s="657"/>
      <c r="BW30" s="657"/>
      <c r="BX30" s="657"/>
      <c r="BY30" s="657"/>
      <c r="BZ30" s="657"/>
      <c r="CA30" s="657"/>
      <c r="CB30" s="658"/>
      <c r="CD30" s="661"/>
      <c r="CE30" s="662"/>
      <c r="CF30" s="618" t="s">
        <v>305</v>
      </c>
      <c r="CG30" s="619"/>
      <c r="CH30" s="619"/>
      <c r="CI30" s="619"/>
      <c r="CJ30" s="619"/>
      <c r="CK30" s="619"/>
      <c r="CL30" s="619"/>
      <c r="CM30" s="619"/>
      <c r="CN30" s="619"/>
      <c r="CO30" s="619"/>
      <c r="CP30" s="619"/>
      <c r="CQ30" s="620"/>
      <c r="CR30" s="621">
        <v>1415206</v>
      </c>
      <c r="CS30" s="622"/>
      <c r="CT30" s="622"/>
      <c r="CU30" s="622"/>
      <c r="CV30" s="622"/>
      <c r="CW30" s="622"/>
      <c r="CX30" s="622"/>
      <c r="CY30" s="623"/>
      <c r="CZ30" s="626">
        <v>5.7</v>
      </c>
      <c r="DA30" s="650"/>
      <c r="DB30" s="650"/>
      <c r="DC30" s="656"/>
      <c r="DD30" s="630">
        <v>1414924</v>
      </c>
      <c r="DE30" s="622"/>
      <c r="DF30" s="622"/>
      <c r="DG30" s="622"/>
      <c r="DH30" s="622"/>
      <c r="DI30" s="622"/>
      <c r="DJ30" s="622"/>
      <c r="DK30" s="623"/>
      <c r="DL30" s="630">
        <v>1414924</v>
      </c>
      <c r="DM30" s="622"/>
      <c r="DN30" s="622"/>
      <c r="DO30" s="622"/>
      <c r="DP30" s="622"/>
      <c r="DQ30" s="622"/>
      <c r="DR30" s="622"/>
      <c r="DS30" s="622"/>
      <c r="DT30" s="622"/>
      <c r="DU30" s="622"/>
      <c r="DV30" s="623"/>
      <c r="DW30" s="626">
        <v>9.6999999999999993</v>
      </c>
      <c r="DX30" s="650"/>
      <c r="DY30" s="650"/>
      <c r="DZ30" s="650"/>
      <c r="EA30" s="650"/>
      <c r="EB30" s="650"/>
      <c r="EC30" s="651"/>
    </row>
    <row r="31" spans="2:133" ht="11.25" customHeight="1">
      <c r="B31" s="618" t="s">
        <v>306</v>
      </c>
      <c r="C31" s="619"/>
      <c r="D31" s="619"/>
      <c r="E31" s="619"/>
      <c r="F31" s="619"/>
      <c r="G31" s="619"/>
      <c r="H31" s="619"/>
      <c r="I31" s="619"/>
      <c r="J31" s="619"/>
      <c r="K31" s="619"/>
      <c r="L31" s="619"/>
      <c r="M31" s="619"/>
      <c r="N31" s="619"/>
      <c r="O31" s="619"/>
      <c r="P31" s="619"/>
      <c r="Q31" s="620"/>
      <c r="R31" s="621">
        <v>39792</v>
      </c>
      <c r="S31" s="622"/>
      <c r="T31" s="622"/>
      <c r="U31" s="622"/>
      <c r="V31" s="622"/>
      <c r="W31" s="622"/>
      <c r="X31" s="622"/>
      <c r="Y31" s="623"/>
      <c r="Z31" s="624">
        <v>0.2</v>
      </c>
      <c r="AA31" s="624"/>
      <c r="AB31" s="624"/>
      <c r="AC31" s="624"/>
      <c r="AD31" s="625" t="s">
        <v>129</v>
      </c>
      <c r="AE31" s="625"/>
      <c r="AF31" s="625"/>
      <c r="AG31" s="625"/>
      <c r="AH31" s="625"/>
      <c r="AI31" s="625"/>
      <c r="AJ31" s="625"/>
      <c r="AK31" s="625"/>
      <c r="AL31" s="626" t="s">
        <v>129</v>
      </c>
      <c r="AM31" s="627"/>
      <c r="AN31" s="627"/>
      <c r="AO31" s="628"/>
      <c r="AP31" s="669" t="s">
        <v>307</v>
      </c>
      <c r="AQ31" s="670"/>
      <c r="AR31" s="670"/>
      <c r="AS31" s="670"/>
      <c r="AT31" s="675" t="s">
        <v>308</v>
      </c>
      <c r="AU31" s="353"/>
      <c r="AV31" s="353"/>
      <c r="AW31" s="353"/>
      <c r="AX31" s="607" t="s">
        <v>186</v>
      </c>
      <c r="AY31" s="608"/>
      <c r="AZ31" s="608"/>
      <c r="BA31" s="608"/>
      <c r="BB31" s="608"/>
      <c r="BC31" s="608"/>
      <c r="BD31" s="608"/>
      <c r="BE31" s="608"/>
      <c r="BF31" s="609"/>
      <c r="BG31" s="668">
        <v>98.8</v>
      </c>
      <c r="BH31" s="665"/>
      <c r="BI31" s="665"/>
      <c r="BJ31" s="665"/>
      <c r="BK31" s="665"/>
      <c r="BL31" s="665"/>
      <c r="BM31" s="616">
        <v>96.1</v>
      </c>
      <c r="BN31" s="665"/>
      <c r="BO31" s="665"/>
      <c r="BP31" s="665"/>
      <c r="BQ31" s="666"/>
      <c r="BR31" s="668">
        <v>98.8</v>
      </c>
      <c r="BS31" s="665"/>
      <c r="BT31" s="665"/>
      <c r="BU31" s="665"/>
      <c r="BV31" s="665"/>
      <c r="BW31" s="665"/>
      <c r="BX31" s="616">
        <v>96</v>
      </c>
      <c r="BY31" s="665"/>
      <c r="BZ31" s="665"/>
      <c r="CA31" s="665"/>
      <c r="CB31" s="666"/>
      <c r="CD31" s="661"/>
      <c r="CE31" s="662"/>
      <c r="CF31" s="618" t="s">
        <v>309</v>
      </c>
      <c r="CG31" s="619"/>
      <c r="CH31" s="619"/>
      <c r="CI31" s="619"/>
      <c r="CJ31" s="619"/>
      <c r="CK31" s="619"/>
      <c r="CL31" s="619"/>
      <c r="CM31" s="619"/>
      <c r="CN31" s="619"/>
      <c r="CO31" s="619"/>
      <c r="CP31" s="619"/>
      <c r="CQ31" s="620"/>
      <c r="CR31" s="621">
        <v>32945</v>
      </c>
      <c r="CS31" s="648"/>
      <c r="CT31" s="648"/>
      <c r="CU31" s="648"/>
      <c r="CV31" s="648"/>
      <c r="CW31" s="648"/>
      <c r="CX31" s="648"/>
      <c r="CY31" s="649"/>
      <c r="CZ31" s="626">
        <v>0.1</v>
      </c>
      <c r="DA31" s="650"/>
      <c r="DB31" s="650"/>
      <c r="DC31" s="656"/>
      <c r="DD31" s="630">
        <v>32939</v>
      </c>
      <c r="DE31" s="648"/>
      <c r="DF31" s="648"/>
      <c r="DG31" s="648"/>
      <c r="DH31" s="648"/>
      <c r="DI31" s="648"/>
      <c r="DJ31" s="648"/>
      <c r="DK31" s="649"/>
      <c r="DL31" s="630">
        <v>32939</v>
      </c>
      <c r="DM31" s="648"/>
      <c r="DN31" s="648"/>
      <c r="DO31" s="648"/>
      <c r="DP31" s="648"/>
      <c r="DQ31" s="648"/>
      <c r="DR31" s="648"/>
      <c r="DS31" s="648"/>
      <c r="DT31" s="648"/>
      <c r="DU31" s="648"/>
      <c r="DV31" s="649"/>
      <c r="DW31" s="626">
        <v>0.2</v>
      </c>
      <c r="DX31" s="650"/>
      <c r="DY31" s="650"/>
      <c r="DZ31" s="650"/>
      <c r="EA31" s="650"/>
      <c r="EB31" s="650"/>
      <c r="EC31" s="651"/>
    </row>
    <row r="32" spans="2:133" ht="11.25" customHeight="1">
      <c r="B32" s="618" t="s">
        <v>310</v>
      </c>
      <c r="C32" s="619"/>
      <c r="D32" s="619"/>
      <c r="E32" s="619"/>
      <c r="F32" s="619"/>
      <c r="G32" s="619"/>
      <c r="H32" s="619"/>
      <c r="I32" s="619"/>
      <c r="J32" s="619"/>
      <c r="K32" s="619"/>
      <c r="L32" s="619"/>
      <c r="M32" s="619"/>
      <c r="N32" s="619"/>
      <c r="O32" s="619"/>
      <c r="P32" s="619"/>
      <c r="Q32" s="620"/>
      <c r="R32" s="621">
        <v>5724722</v>
      </c>
      <c r="S32" s="622"/>
      <c r="T32" s="622"/>
      <c r="U32" s="622"/>
      <c r="V32" s="622"/>
      <c r="W32" s="622"/>
      <c r="X32" s="622"/>
      <c r="Y32" s="623"/>
      <c r="Z32" s="624">
        <v>22</v>
      </c>
      <c r="AA32" s="624"/>
      <c r="AB32" s="624"/>
      <c r="AC32" s="624"/>
      <c r="AD32" s="625" t="s">
        <v>129</v>
      </c>
      <c r="AE32" s="625"/>
      <c r="AF32" s="625"/>
      <c r="AG32" s="625"/>
      <c r="AH32" s="625"/>
      <c r="AI32" s="625"/>
      <c r="AJ32" s="625"/>
      <c r="AK32" s="625"/>
      <c r="AL32" s="626" t="s">
        <v>129</v>
      </c>
      <c r="AM32" s="627"/>
      <c r="AN32" s="627"/>
      <c r="AO32" s="628"/>
      <c r="AP32" s="671"/>
      <c r="AQ32" s="672"/>
      <c r="AR32" s="672"/>
      <c r="AS32" s="672"/>
      <c r="AT32" s="676"/>
      <c r="AU32" s="349" t="s">
        <v>311</v>
      </c>
      <c r="AX32" s="618" t="s">
        <v>312</v>
      </c>
      <c r="AY32" s="619"/>
      <c r="AZ32" s="619"/>
      <c r="BA32" s="619"/>
      <c r="BB32" s="619"/>
      <c r="BC32" s="619"/>
      <c r="BD32" s="619"/>
      <c r="BE32" s="619"/>
      <c r="BF32" s="620"/>
      <c r="BG32" s="678">
        <v>98.5</v>
      </c>
      <c r="BH32" s="648"/>
      <c r="BI32" s="648"/>
      <c r="BJ32" s="648"/>
      <c r="BK32" s="648"/>
      <c r="BL32" s="648"/>
      <c r="BM32" s="627">
        <v>95.5</v>
      </c>
      <c r="BN32" s="648"/>
      <c r="BO32" s="648"/>
      <c r="BP32" s="648"/>
      <c r="BQ32" s="667"/>
      <c r="BR32" s="678">
        <v>98.5</v>
      </c>
      <c r="BS32" s="648"/>
      <c r="BT32" s="648"/>
      <c r="BU32" s="648"/>
      <c r="BV32" s="648"/>
      <c r="BW32" s="648"/>
      <c r="BX32" s="627">
        <v>95.5</v>
      </c>
      <c r="BY32" s="648"/>
      <c r="BZ32" s="648"/>
      <c r="CA32" s="648"/>
      <c r="CB32" s="667"/>
      <c r="CD32" s="663"/>
      <c r="CE32" s="664"/>
      <c r="CF32" s="618" t="s">
        <v>313</v>
      </c>
      <c r="CG32" s="619"/>
      <c r="CH32" s="619"/>
      <c r="CI32" s="619"/>
      <c r="CJ32" s="619"/>
      <c r="CK32" s="619"/>
      <c r="CL32" s="619"/>
      <c r="CM32" s="619"/>
      <c r="CN32" s="619"/>
      <c r="CO32" s="619"/>
      <c r="CP32" s="619"/>
      <c r="CQ32" s="620"/>
      <c r="CR32" s="621" t="s">
        <v>129</v>
      </c>
      <c r="CS32" s="622"/>
      <c r="CT32" s="622"/>
      <c r="CU32" s="622"/>
      <c r="CV32" s="622"/>
      <c r="CW32" s="622"/>
      <c r="CX32" s="622"/>
      <c r="CY32" s="623"/>
      <c r="CZ32" s="626" t="s">
        <v>129</v>
      </c>
      <c r="DA32" s="650"/>
      <c r="DB32" s="650"/>
      <c r="DC32" s="656"/>
      <c r="DD32" s="630" t="s">
        <v>129</v>
      </c>
      <c r="DE32" s="622"/>
      <c r="DF32" s="622"/>
      <c r="DG32" s="622"/>
      <c r="DH32" s="622"/>
      <c r="DI32" s="622"/>
      <c r="DJ32" s="622"/>
      <c r="DK32" s="623"/>
      <c r="DL32" s="630" t="s">
        <v>129</v>
      </c>
      <c r="DM32" s="622"/>
      <c r="DN32" s="622"/>
      <c r="DO32" s="622"/>
      <c r="DP32" s="622"/>
      <c r="DQ32" s="622"/>
      <c r="DR32" s="622"/>
      <c r="DS32" s="622"/>
      <c r="DT32" s="622"/>
      <c r="DU32" s="622"/>
      <c r="DV32" s="623"/>
      <c r="DW32" s="626" t="s">
        <v>129</v>
      </c>
      <c r="DX32" s="650"/>
      <c r="DY32" s="650"/>
      <c r="DZ32" s="650"/>
      <c r="EA32" s="650"/>
      <c r="EB32" s="650"/>
      <c r="EC32" s="651"/>
    </row>
    <row r="33" spans="2:133" ht="11.25" customHeight="1">
      <c r="B33" s="652" t="s">
        <v>314</v>
      </c>
      <c r="C33" s="653"/>
      <c r="D33" s="653"/>
      <c r="E33" s="653"/>
      <c r="F33" s="653"/>
      <c r="G33" s="653"/>
      <c r="H33" s="653"/>
      <c r="I33" s="653"/>
      <c r="J33" s="653"/>
      <c r="K33" s="653"/>
      <c r="L33" s="653"/>
      <c r="M33" s="653"/>
      <c r="N33" s="653"/>
      <c r="O33" s="653"/>
      <c r="P33" s="653"/>
      <c r="Q33" s="654"/>
      <c r="R33" s="621" t="s">
        <v>129</v>
      </c>
      <c r="S33" s="622"/>
      <c r="T33" s="622"/>
      <c r="U33" s="622"/>
      <c r="V33" s="622"/>
      <c r="W33" s="622"/>
      <c r="X33" s="622"/>
      <c r="Y33" s="623"/>
      <c r="Z33" s="624" t="s">
        <v>129</v>
      </c>
      <c r="AA33" s="624"/>
      <c r="AB33" s="624"/>
      <c r="AC33" s="624"/>
      <c r="AD33" s="625" t="s">
        <v>129</v>
      </c>
      <c r="AE33" s="625"/>
      <c r="AF33" s="625"/>
      <c r="AG33" s="625"/>
      <c r="AH33" s="625"/>
      <c r="AI33" s="625"/>
      <c r="AJ33" s="625"/>
      <c r="AK33" s="625"/>
      <c r="AL33" s="626" t="s">
        <v>129</v>
      </c>
      <c r="AM33" s="627"/>
      <c r="AN33" s="627"/>
      <c r="AO33" s="628"/>
      <c r="AP33" s="673"/>
      <c r="AQ33" s="674"/>
      <c r="AR33" s="674"/>
      <c r="AS33" s="674"/>
      <c r="AT33" s="677"/>
      <c r="AU33" s="354"/>
      <c r="AV33" s="354"/>
      <c r="AW33" s="354"/>
      <c r="AX33" s="639" t="s">
        <v>315</v>
      </c>
      <c r="AY33" s="640"/>
      <c r="AZ33" s="640"/>
      <c r="BA33" s="640"/>
      <c r="BB33" s="640"/>
      <c r="BC33" s="640"/>
      <c r="BD33" s="640"/>
      <c r="BE33" s="640"/>
      <c r="BF33" s="641"/>
      <c r="BG33" s="679">
        <v>99</v>
      </c>
      <c r="BH33" s="680"/>
      <c r="BI33" s="680"/>
      <c r="BJ33" s="680"/>
      <c r="BK33" s="680"/>
      <c r="BL33" s="680"/>
      <c r="BM33" s="681">
        <v>96.4</v>
      </c>
      <c r="BN33" s="680"/>
      <c r="BO33" s="680"/>
      <c r="BP33" s="680"/>
      <c r="BQ33" s="682"/>
      <c r="BR33" s="679">
        <v>98.9</v>
      </c>
      <c r="BS33" s="680"/>
      <c r="BT33" s="680"/>
      <c r="BU33" s="680"/>
      <c r="BV33" s="680"/>
      <c r="BW33" s="680"/>
      <c r="BX33" s="681">
        <v>96.2</v>
      </c>
      <c r="BY33" s="680"/>
      <c r="BZ33" s="680"/>
      <c r="CA33" s="680"/>
      <c r="CB33" s="682"/>
      <c r="CD33" s="618" t="s">
        <v>316</v>
      </c>
      <c r="CE33" s="619"/>
      <c r="CF33" s="619"/>
      <c r="CG33" s="619"/>
      <c r="CH33" s="619"/>
      <c r="CI33" s="619"/>
      <c r="CJ33" s="619"/>
      <c r="CK33" s="619"/>
      <c r="CL33" s="619"/>
      <c r="CM33" s="619"/>
      <c r="CN33" s="619"/>
      <c r="CO33" s="619"/>
      <c r="CP33" s="619"/>
      <c r="CQ33" s="620"/>
      <c r="CR33" s="621">
        <v>11158672</v>
      </c>
      <c r="CS33" s="648"/>
      <c r="CT33" s="648"/>
      <c r="CU33" s="648"/>
      <c r="CV33" s="648"/>
      <c r="CW33" s="648"/>
      <c r="CX33" s="648"/>
      <c r="CY33" s="649"/>
      <c r="CZ33" s="626">
        <v>44.7</v>
      </c>
      <c r="DA33" s="650"/>
      <c r="DB33" s="650"/>
      <c r="DC33" s="656"/>
      <c r="DD33" s="630">
        <v>9074701</v>
      </c>
      <c r="DE33" s="648"/>
      <c r="DF33" s="648"/>
      <c r="DG33" s="648"/>
      <c r="DH33" s="648"/>
      <c r="DI33" s="648"/>
      <c r="DJ33" s="648"/>
      <c r="DK33" s="649"/>
      <c r="DL33" s="630">
        <v>6055134</v>
      </c>
      <c r="DM33" s="648"/>
      <c r="DN33" s="648"/>
      <c r="DO33" s="648"/>
      <c r="DP33" s="648"/>
      <c r="DQ33" s="648"/>
      <c r="DR33" s="648"/>
      <c r="DS33" s="648"/>
      <c r="DT33" s="648"/>
      <c r="DU33" s="648"/>
      <c r="DV33" s="649"/>
      <c r="DW33" s="626">
        <v>41.6</v>
      </c>
      <c r="DX33" s="650"/>
      <c r="DY33" s="650"/>
      <c r="DZ33" s="650"/>
      <c r="EA33" s="650"/>
      <c r="EB33" s="650"/>
      <c r="EC33" s="651"/>
    </row>
    <row r="34" spans="2:133" ht="11.25" customHeight="1">
      <c r="B34" s="618" t="s">
        <v>317</v>
      </c>
      <c r="C34" s="619"/>
      <c r="D34" s="619"/>
      <c r="E34" s="619"/>
      <c r="F34" s="619"/>
      <c r="G34" s="619"/>
      <c r="H34" s="619"/>
      <c r="I34" s="619"/>
      <c r="J34" s="619"/>
      <c r="K34" s="619"/>
      <c r="L34" s="619"/>
      <c r="M34" s="619"/>
      <c r="N34" s="619"/>
      <c r="O34" s="619"/>
      <c r="P34" s="619"/>
      <c r="Q34" s="620"/>
      <c r="R34" s="621">
        <v>1780733</v>
      </c>
      <c r="S34" s="622"/>
      <c r="T34" s="622"/>
      <c r="U34" s="622"/>
      <c r="V34" s="622"/>
      <c r="W34" s="622"/>
      <c r="X34" s="622"/>
      <c r="Y34" s="623"/>
      <c r="Z34" s="624">
        <v>6.9</v>
      </c>
      <c r="AA34" s="624"/>
      <c r="AB34" s="624"/>
      <c r="AC34" s="624"/>
      <c r="AD34" s="625" t="s">
        <v>129</v>
      </c>
      <c r="AE34" s="625"/>
      <c r="AF34" s="625"/>
      <c r="AG34" s="625"/>
      <c r="AH34" s="625"/>
      <c r="AI34" s="625"/>
      <c r="AJ34" s="625"/>
      <c r="AK34" s="625"/>
      <c r="AL34" s="626" t="s">
        <v>129</v>
      </c>
      <c r="AM34" s="627"/>
      <c r="AN34" s="627"/>
      <c r="AO34" s="628"/>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18" t="s">
        <v>318</v>
      </c>
      <c r="CE34" s="619"/>
      <c r="CF34" s="619"/>
      <c r="CG34" s="619"/>
      <c r="CH34" s="619"/>
      <c r="CI34" s="619"/>
      <c r="CJ34" s="619"/>
      <c r="CK34" s="619"/>
      <c r="CL34" s="619"/>
      <c r="CM34" s="619"/>
      <c r="CN34" s="619"/>
      <c r="CO34" s="619"/>
      <c r="CP34" s="619"/>
      <c r="CQ34" s="620"/>
      <c r="CR34" s="621">
        <v>3302757</v>
      </c>
      <c r="CS34" s="622"/>
      <c r="CT34" s="622"/>
      <c r="CU34" s="622"/>
      <c r="CV34" s="622"/>
      <c r="CW34" s="622"/>
      <c r="CX34" s="622"/>
      <c r="CY34" s="623"/>
      <c r="CZ34" s="626">
        <v>13.2</v>
      </c>
      <c r="DA34" s="650"/>
      <c r="DB34" s="650"/>
      <c r="DC34" s="656"/>
      <c r="DD34" s="630">
        <v>2359102</v>
      </c>
      <c r="DE34" s="622"/>
      <c r="DF34" s="622"/>
      <c r="DG34" s="622"/>
      <c r="DH34" s="622"/>
      <c r="DI34" s="622"/>
      <c r="DJ34" s="622"/>
      <c r="DK34" s="623"/>
      <c r="DL34" s="630">
        <v>2181994</v>
      </c>
      <c r="DM34" s="622"/>
      <c r="DN34" s="622"/>
      <c r="DO34" s="622"/>
      <c r="DP34" s="622"/>
      <c r="DQ34" s="622"/>
      <c r="DR34" s="622"/>
      <c r="DS34" s="622"/>
      <c r="DT34" s="622"/>
      <c r="DU34" s="622"/>
      <c r="DV34" s="623"/>
      <c r="DW34" s="626">
        <v>15</v>
      </c>
      <c r="DX34" s="650"/>
      <c r="DY34" s="650"/>
      <c r="DZ34" s="650"/>
      <c r="EA34" s="650"/>
      <c r="EB34" s="650"/>
      <c r="EC34" s="651"/>
    </row>
    <row r="35" spans="2:133" ht="11.25" customHeight="1">
      <c r="B35" s="618" t="s">
        <v>319</v>
      </c>
      <c r="C35" s="619"/>
      <c r="D35" s="619"/>
      <c r="E35" s="619"/>
      <c r="F35" s="619"/>
      <c r="G35" s="619"/>
      <c r="H35" s="619"/>
      <c r="I35" s="619"/>
      <c r="J35" s="619"/>
      <c r="K35" s="619"/>
      <c r="L35" s="619"/>
      <c r="M35" s="619"/>
      <c r="N35" s="619"/>
      <c r="O35" s="619"/>
      <c r="P35" s="619"/>
      <c r="Q35" s="620"/>
      <c r="R35" s="621">
        <v>6252</v>
      </c>
      <c r="S35" s="622"/>
      <c r="T35" s="622"/>
      <c r="U35" s="622"/>
      <c r="V35" s="622"/>
      <c r="W35" s="622"/>
      <c r="X35" s="622"/>
      <c r="Y35" s="623"/>
      <c r="Z35" s="624">
        <v>0</v>
      </c>
      <c r="AA35" s="624"/>
      <c r="AB35" s="624"/>
      <c r="AC35" s="624"/>
      <c r="AD35" s="625">
        <v>4249</v>
      </c>
      <c r="AE35" s="625"/>
      <c r="AF35" s="625"/>
      <c r="AG35" s="625"/>
      <c r="AH35" s="625"/>
      <c r="AI35" s="625"/>
      <c r="AJ35" s="625"/>
      <c r="AK35" s="625"/>
      <c r="AL35" s="626">
        <v>0</v>
      </c>
      <c r="AM35" s="627"/>
      <c r="AN35" s="627"/>
      <c r="AO35" s="628"/>
      <c r="AP35" s="357"/>
      <c r="AQ35" s="603" t="s">
        <v>320</v>
      </c>
      <c r="AR35" s="604"/>
      <c r="AS35" s="604"/>
      <c r="AT35" s="604"/>
      <c r="AU35" s="604"/>
      <c r="AV35" s="604"/>
      <c r="AW35" s="604"/>
      <c r="AX35" s="604"/>
      <c r="AY35" s="604"/>
      <c r="AZ35" s="604"/>
      <c r="BA35" s="604"/>
      <c r="BB35" s="604"/>
      <c r="BC35" s="604"/>
      <c r="BD35" s="604"/>
      <c r="BE35" s="604"/>
      <c r="BF35" s="605"/>
      <c r="BG35" s="603" t="s">
        <v>321</v>
      </c>
      <c r="BH35" s="604"/>
      <c r="BI35" s="604"/>
      <c r="BJ35" s="604"/>
      <c r="BK35" s="604"/>
      <c r="BL35" s="604"/>
      <c r="BM35" s="604"/>
      <c r="BN35" s="604"/>
      <c r="BO35" s="604"/>
      <c r="BP35" s="604"/>
      <c r="BQ35" s="604"/>
      <c r="BR35" s="604"/>
      <c r="BS35" s="604"/>
      <c r="BT35" s="604"/>
      <c r="BU35" s="604"/>
      <c r="BV35" s="604"/>
      <c r="BW35" s="604"/>
      <c r="BX35" s="604"/>
      <c r="BY35" s="604"/>
      <c r="BZ35" s="604"/>
      <c r="CA35" s="604"/>
      <c r="CB35" s="605"/>
      <c r="CD35" s="618" t="s">
        <v>322</v>
      </c>
      <c r="CE35" s="619"/>
      <c r="CF35" s="619"/>
      <c r="CG35" s="619"/>
      <c r="CH35" s="619"/>
      <c r="CI35" s="619"/>
      <c r="CJ35" s="619"/>
      <c r="CK35" s="619"/>
      <c r="CL35" s="619"/>
      <c r="CM35" s="619"/>
      <c r="CN35" s="619"/>
      <c r="CO35" s="619"/>
      <c r="CP35" s="619"/>
      <c r="CQ35" s="620"/>
      <c r="CR35" s="621">
        <v>180832</v>
      </c>
      <c r="CS35" s="648"/>
      <c r="CT35" s="648"/>
      <c r="CU35" s="648"/>
      <c r="CV35" s="648"/>
      <c r="CW35" s="648"/>
      <c r="CX35" s="648"/>
      <c r="CY35" s="649"/>
      <c r="CZ35" s="626">
        <v>0.7</v>
      </c>
      <c r="DA35" s="650"/>
      <c r="DB35" s="650"/>
      <c r="DC35" s="656"/>
      <c r="DD35" s="630">
        <v>81978</v>
      </c>
      <c r="DE35" s="648"/>
      <c r="DF35" s="648"/>
      <c r="DG35" s="648"/>
      <c r="DH35" s="648"/>
      <c r="DI35" s="648"/>
      <c r="DJ35" s="648"/>
      <c r="DK35" s="649"/>
      <c r="DL35" s="630">
        <v>81978</v>
      </c>
      <c r="DM35" s="648"/>
      <c r="DN35" s="648"/>
      <c r="DO35" s="648"/>
      <c r="DP35" s="648"/>
      <c r="DQ35" s="648"/>
      <c r="DR35" s="648"/>
      <c r="DS35" s="648"/>
      <c r="DT35" s="648"/>
      <c r="DU35" s="648"/>
      <c r="DV35" s="649"/>
      <c r="DW35" s="626">
        <v>0.6</v>
      </c>
      <c r="DX35" s="650"/>
      <c r="DY35" s="650"/>
      <c r="DZ35" s="650"/>
      <c r="EA35" s="650"/>
      <c r="EB35" s="650"/>
      <c r="EC35" s="651"/>
    </row>
    <row r="36" spans="2:133" ht="11.25" customHeight="1">
      <c r="B36" s="618" t="s">
        <v>323</v>
      </c>
      <c r="C36" s="619"/>
      <c r="D36" s="619"/>
      <c r="E36" s="619"/>
      <c r="F36" s="619"/>
      <c r="G36" s="619"/>
      <c r="H36" s="619"/>
      <c r="I36" s="619"/>
      <c r="J36" s="619"/>
      <c r="K36" s="619"/>
      <c r="L36" s="619"/>
      <c r="M36" s="619"/>
      <c r="N36" s="619"/>
      <c r="O36" s="619"/>
      <c r="P36" s="619"/>
      <c r="Q36" s="620"/>
      <c r="R36" s="621">
        <v>358845</v>
      </c>
      <c r="S36" s="622"/>
      <c r="T36" s="622"/>
      <c r="U36" s="622"/>
      <c r="V36" s="622"/>
      <c r="W36" s="622"/>
      <c r="X36" s="622"/>
      <c r="Y36" s="623"/>
      <c r="Z36" s="624">
        <v>1.4</v>
      </c>
      <c r="AA36" s="624"/>
      <c r="AB36" s="624"/>
      <c r="AC36" s="624"/>
      <c r="AD36" s="625" t="s">
        <v>129</v>
      </c>
      <c r="AE36" s="625"/>
      <c r="AF36" s="625"/>
      <c r="AG36" s="625"/>
      <c r="AH36" s="625"/>
      <c r="AI36" s="625"/>
      <c r="AJ36" s="625"/>
      <c r="AK36" s="625"/>
      <c r="AL36" s="626" t="s">
        <v>129</v>
      </c>
      <c r="AM36" s="627"/>
      <c r="AN36" s="627"/>
      <c r="AO36" s="628"/>
      <c r="AP36" s="357"/>
      <c r="AQ36" s="683" t="s">
        <v>324</v>
      </c>
      <c r="AR36" s="684"/>
      <c r="AS36" s="684"/>
      <c r="AT36" s="684"/>
      <c r="AU36" s="684"/>
      <c r="AV36" s="684"/>
      <c r="AW36" s="684"/>
      <c r="AX36" s="684"/>
      <c r="AY36" s="685"/>
      <c r="AZ36" s="610">
        <v>4079614</v>
      </c>
      <c r="BA36" s="611"/>
      <c r="BB36" s="611"/>
      <c r="BC36" s="611"/>
      <c r="BD36" s="611"/>
      <c r="BE36" s="611"/>
      <c r="BF36" s="686"/>
      <c r="BG36" s="607" t="s">
        <v>325</v>
      </c>
      <c r="BH36" s="608"/>
      <c r="BI36" s="608"/>
      <c r="BJ36" s="608"/>
      <c r="BK36" s="608"/>
      <c r="BL36" s="608"/>
      <c r="BM36" s="608"/>
      <c r="BN36" s="608"/>
      <c r="BO36" s="608"/>
      <c r="BP36" s="608"/>
      <c r="BQ36" s="608"/>
      <c r="BR36" s="608"/>
      <c r="BS36" s="608"/>
      <c r="BT36" s="608"/>
      <c r="BU36" s="609"/>
      <c r="BV36" s="610">
        <v>132392</v>
      </c>
      <c r="BW36" s="611"/>
      <c r="BX36" s="611"/>
      <c r="BY36" s="611"/>
      <c r="BZ36" s="611"/>
      <c r="CA36" s="611"/>
      <c r="CB36" s="686"/>
      <c r="CD36" s="618" t="s">
        <v>326</v>
      </c>
      <c r="CE36" s="619"/>
      <c r="CF36" s="619"/>
      <c r="CG36" s="619"/>
      <c r="CH36" s="619"/>
      <c r="CI36" s="619"/>
      <c r="CJ36" s="619"/>
      <c r="CK36" s="619"/>
      <c r="CL36" s="619"/>
      <c r="CM36" s="619"/>
      <c r="CN36" s="619"/>
      <c r="CO36" s="619"/>
      <c r="CP36" s="619"/>
      <c r="CQ36" s="620"/>
      <c r="CR36" s="621">
        <v>2916861</v>
      </c>
      <c r="CS36" s="622"/>
      <c r="CT36" s="622"/>
      <c r="CU36" s="622"/>
      <c r="CV36" s="622"/>
      <c r="CW36" s="622"/>
      <c r="CX36" s="622"/>
      <c r="CY36" s="623"/>
      <c r="CZ36" s="626">
        <v>11.7</v>
      </c>
      <c r="DA36" s="650"/>
      <c r="DB36" s="650"/>
      <c r="DC36" s="656"/>
      <c r="DD36" s="630">
        <v>2758416</v>
      </c>
      <c r="DE36" s="622"/>
      <c r="DF36" s="622"/>
      <c r="DG36" s="622"/>
      <c r="DH36" s="622"/>
      <c r="DI36" s="622"/>
      <c r="DJ36" s="622"/>
      <c r="DK36" s="623"/>
      <c r="DL36" s="630">
        <v>2346463</v>
      </c>
      <c r="DM36" s="622"/>
      <c r="DN36" s="622"/>
      <c r="DO36" s="622"/>
      <c r="DP36" s="622"/>
      <c r="DQ36" s="622"/>
      <c r="DR36" s="622"/>
      <c r="DS36" s="622"/>
      <c r="DT36" s="622"/>
      <c r="DU36" s="622"/>
      <c r="DV36" s="623"/>
      <c r="DW36" s="626">
        <v>16.100000000000001</v>
      </c>
      <c r="DX36" s="650"/>
      <c r="DY36" s="650"/>
      <c r="DZ36" s="650"/>
      <c r="EA36" s="650"/>
      <c r="EB36" s="650"/>
      <c r="EC36" s="651"/>
    </row>
    <row r="37" spans="2:133" ht="11.25" customHeight="1">
      <c r="B37" s="618" t="s">
        <v>327</v>
      </c>
      <c r="C37" s="619"/>
      <c r="D37" s="619"/>
      <c r="E37" s="619"/>
      <c r="F37" s="619"/>
      <c r="G37" s="619"/>
      <c r="H37" s="619"/>
      <c r="I37" s="619"/>
      <c r="J37" s="619"/>
      <c r="K37" s="619"/>
      <c r="L37" s="619"/>
      <c r="M37" s="619"/>
      <c r="N37" s="619"/>
      <c r="O37" s="619"/>
      <c r="P37" s="619"/>
      <c r="Q37" s="620"/>
      <c r="R37" s="621">
        <v>182620</v>
      </c>
      <c r="S37" s="622"/>
      <c r="T37" s="622"/>
      <c r="U37" s="622"/>
      <c r="V37" s="622"/>
      <c r="W37" s="622"/>
      <c r="X37" s="622"/>
      <c r="Y37" s="623"/>
      <c r="Z37" s="624">
        <v>0.7</v>
      </c>
      <c r="AA37" s="624"/>
      <c r="AB37" s="624"/>
      <c r="AC37" s="624"/>
      <c r="AD37" s="625" t="s">
        <v>129</v>
      </c>
      <c r="AE37" s="625"/>
      <c r="AF37" s="625"/>
      <c r="AG37" s="625"/>
      <c r="AH37" s="625"/>
      <c r="AI37" s="625"/>
      <c r="AJ37" s="625"/>
      <c r="AK37" s="625"/>
      <c r="AL37" s="626" t="s">
        <v>129</v>
      </c>
      <c r="AM37" s="627"/>
      <c r="AN37" s="627"/>
      <c r="AO37" s="628"/>
      <c r="AQ37" s="687" t="s">
        <v>328</v>
      </c>
      <c r="AR37" s="688"/>
      <c r="AS37" s="688"/>
      <c r="AT37" s="688"/>
      <c r="AU37" s="688"/>
      <c r="AV37" s="688"/>
      <c r="AW37" s="688"/>
      <c r="AX37" s="688"/>
      <c r="AY37" s="689"/>
      <c r="AZ37" s="621">
        <v>1503648</v>
      </c>
      <c r="BA37" s="622"/>
      <c r="BB37" s="622"/>
      <c r="BC37" s="622"/>
      <c r="BD37" s="648"/>
      <c r="BE37" s="648"/>
      <c r="BF37" s="667"/>
      <c r="BG37" s="618" t="s">
        <v>329</v>
      </c>
      <c r="BH37" s="619"/>
      <c r="BI37" s="619"/>
      <c r="BJ37" s="619"/>
      <c r="BK37" s="619"/>
      <c r="BL37" s="619"/>
      <c r="BM37" s="619"/>
      <c r="BN37" s="619"/>
      <c r="BO37" s="619"/>
      <c r="BP37" s="619"/>
      <c r="BQ37" s="619"/>
      <c r="BR37" s="619"/>
      <c r="BS37" s="619"/>
      <c r="BT37" s="619"/>
      <c r="BU37" s="620"/>
      <c r="BV37" s="621">
        <v>55005</v>
      </c>
      <c r="BW37" s="622"/>
      <c r="BX37" s="622"/>
      <c r="BY37" s="622"/>
      <c r="BZ37" s="622"/>
      <c r="CA37" s="622"/>
      <c r="CB37" s="631"/>
      <c r="CD37" s="618" t="s">
        <v>330</v>
      </c>
      <c r="CE37" s="619"/>
      <c r="CF37" s="619"/>
      <c r="CG37" s="619"/>
      <c r="CH37" s="619"/>
      <c r="CI37" s="619"/>
      <c r="CJ37" s="619"/>
      <c r="CK37" s="619"/>
      <c r="CL37" s="619"/>
      <c r="CM37" s="619"/>
      <c r="CN37" s="619"/>
      <c r="CO37" s="619"/>
      <c r="CP37" s="619"/>
      <c r="CQ37" s="620"/>
      <c r="CR37" s="621">
        <v>408986</v>
      </c>
      <c r="CS37" s="648"/>
      <c r="CT37" s="648"/>
      <c r="CU37" s="648"/>
      <c r="CV37" s="648"/>
      <c r="CW37" s="648"/>
      <c r="CX37" s="648"/>
      <c r="CY37" s="649"/>
      <c r="CZ37" s="626">
        <v>1.6</v>
      </c>
      <c r="DA37" s="650"/>
      <c r="DB37" s="650"/>
      <c r="DC37" s="656"/>
      <c r="DD37" s="630">
        <v>408986</v>
      </c>
      <c r="DE37" s="648"/>
      <c r="DF37" s="648"/>
      <c r="DG37" s="648"/>
      <c r="DH37" s="648"/>
      <c r="DI37" s="648"/>
      <c r="DJ37" s="648"/>
      <c r="DK37" s="649"/>
      <c r="DL37" s="630">
        <v>398061</v>
      </c>
      <c r="DM37" s="648"/>
      <c r="DN37" s="648"/>
      <c r="DO37" s="648"/>
      <c r="DP37" s="648"/>
      <c r="DQ37" s="648"/>
      <c r="DR37" s="648"/>
      <c r="DS37" s="648"/>
      <c r="DT37" s="648"/>
      <c r="DU37" s="648"/>
      <c r="DV37" s="649"/>
      <c r="DW37" s="626">
        <v>2.7</v>
      </c>
      <c r="DX37" s="650"/>
      <c r="DY37" s="650"/>
      <c r="DZ37" s="650"/>
      <c r="EA37" s="650"/>
      <c r="EB37" s="650"/>
      <c r="EC37" s="651"/>
    </row>
    <row r="38" spans="2:133" ht="11.25" customHeight="1">
      <c r="B38" s="618" t="s">
        <v>331</v>
      </c>
      <c r="C38" s="619"/>
      <c r="D38" s="619"/>
      <c r="E38" s="619"/>
      <c r="F38" s="619"/>
      <c r="G38" s="619"/>
      <c r="H38" s="619"/>
      <c r="I38" s="619"/>
      <c r="J38" s="619"/>
      <c r="K38" s="619"/>
      <c r="L38" s="619"/>
      <c r="M38" s="619"/>
      <c r="N38" s="619"/>
      <c r="O38" s="619"/>
      <c r="P38" s="619"/>
      <c r="Q38" s="620"/>
      <c r="R38" s="621">
        <v>1128687</v>
      </c>
      <c r="S38" s="622"/>
      <c r="T38" s="622"/>
      <c r="U38" s="622"/>
      <c r="V38" s="622"/>
      <c r="W38" s="622"/>
      <c r="X38" s="622"/>
      <c r="Y38" s="623"/>
      <c r="Z38" s="624">
        <v>4.3</v>
      </c>
      <c r="AA38" s="624"/>
      <c r="AB38" s="624"/>
      <c r="AC38" s="624"/>
      <c r="AD38" s="625" t="s">
        <v>129</v>
      </c>
      <c r="AE38" s="625"/>
      <c r="AF38" s="625"/>
      <c r="AG38" s="625"/>
      <c r="AH38" s="625"/>
      <c r="AI38" s="625"/>
      <c r="AJ38" s="625"/>
      <c r="AK38" s="625"/>
      <c r="AL38" s="626" t="s">
        <v>129</v>
      </c>
      <c r="AM38" s="627"/>
      <c r="AN38" s="627"/>
      <c r="AO38" s="628"/>
      <c r="AQ38" s="687" t="s">
        <v>332</v>
      </c>
      <c r="AR38" s="688"/>
      <c r="AS38" s="688"/>
      <c r="AT38" s="688"/>
      <c r="AU38" s="688"/>
      <c r="AV38" s="688"/>
      <c r="AW38" s="688"/>
      <c r="AX38" s="688"/>
      <c r="AY38" s="689"/>
      <c r="AZ38" s="621">
        <v>395845</v>
      </c>
      <c r="BA38" s="622"/>
      <c r="BB38" s="622"/>
      <c r="BC38" s="622"/>
      <c r="BD38" s="648"/>
      <c r="BE38" s="648"/>
      <c r="BF38" s="667"/>
      <c r="BG38" s="618" t="s">
        <v>333</v>
      </c>
      <c r="BH38" s="619"/>
      <c r="BI38" s="619"/>
      <c r="BJ38" s="619"/>
      <c r="BK38" s="619"/>
      <c r="BL38" s="619"/>
      <c r="BM38" s="619"/>
      <c r="BN38" s="619"/>
      <c r="BO38" s="619"/>
      <c r="BP38" s="619"/>
      <c r="BQ38" s="619"/>
      <c r="BR38" s="619"/>
      <c r="BS38" s="619"/>
      <c r="BT38" s="619"/>
      <c r="BU38" s="620"/>
      <c r="BV38" s="621">
        <v>7846</v>
      </c>
      <c r="BW38" s="622"/>
      <c r="BX38" s="622"/>
      <c r="BY38" s="622"/>
      <c r="BZ38" s="622"/>
      <c r="CA38" s="622"/>
      <c r="CB38" s="631"/>
      <c r="CD38" s="618" t="s">
        <v>334</v>
      </c>
      <c r="CE38" s="619"/>
      <c r="CF38" s="619"/>
      <c r="CG38" s="619"/>
      <c r="CH38" s="619"/>
      <c r="CI38" s="619"/>
      <c r="CJ38" s="619"/>
      <c r="CK38" s="619"/>
      <c r="CL38" s="619"/>
      <c r="CM38" s="619"/>
      <c r="CN38" s="619"/>
      <c r="CO38" s="619"/>
      <c r="CP38" s="619"/>
      <c r="CQ38" s="620"/>
      <c r="CR38" s="621">
        <v>2174933</v>
      </c>
      <c r="CS38" s="622"/>
      <c r="CT38" s="622"/>
      <c r="CU38" s="622"/>
      <c r="CV38" s="622"/>
      <c r="CW38" s="622"/>
      <c r="CX38" s="622"/>
      <c r="CY38" s="623"/>
      <c r="CZ38" s="626">
        <v>8.6999999999999993</v>
      </c>
      <c r="DA38" s="650"/>
      <c r="DB38" s="650"/>
      <c r="DC38" s="656"/>
      <c r="DD38" s="630">
        <v>1776107</v>
      </c>
      <c r="DE38" s="622"/>
      <c r="DF38" s="622"/>
      <c r="DG38" s="622"/>
      <c r="DH38" s="622"/>
      <c r="DI38" s="622"/>
      <c r="DJ38" s="622"/>
      <c r="DK38" s="623"/>
      <c r="DL38" s="630">
        <v>1444699</v>
      </c>
      <c r="DM38" s="622"/>
      <c r="DN38" s="622"/>
      <c r="DO38" s="622"/>
      <c r="DP38" s="622"/>
      <c r="DQ38" s="622"/>
      <c r="DR38" s="622"/>
      <c r="DS38" s="622"/>
      <c r="DT38" s="622"/>
      <c r="DU38" s="622"/>
      <c r="DV38" s="623"/>
      <c r="DW38" s="626">
        <v>9.9</v>
      </c>
      <c r="DX38" s="650"/>
      <c r="DY38" s="650"/>
      <c r="DZ38" s="650"/>
      <c r="EA38" s="650"/>
      <c r="EB38" s="650"/>
      <c r="EC38" s="651"/>
    </row>
    <row r="39" spans="2:133" ht="11.25" customHeight="1">
      <c r="B39" s="618" t="s">
        <v>335</v>
      </c>
      <c r="C39" s="619"/>
      <c r="D39" s="619"/>
      <c r="E39" s="619"/>
      <c r="F39" s="619"/>
      <c r="G39" s="619"/>
      <c r="H39" s="619"/>
      <c r="I39" s="619"/>
      <c r="J39" s="619"/>
      <c r="K39" s="619"/>
      <c r="L39" s="619"/>
      <c r="M39" s="619"/>
      <c r="N39" s="619"/>
      <c r="O39" s="619"/>
      <c r="P39" s="619"/>
      <c r="Q39" s="620"/>
      <c r="R39" s="621">
        <v>702789</v>
      </c>
      <c r="S39" s="622"/>
      <c r="T39" s="622"/>
      <c r="U39" s="622"/>
      <c r="V39" s="622"/>
      <c r="W39" s="622"/>
      <c r="X39" s="622"/>
      <c r="Y39" s="623"/>
      <c r="Z39" s="624">
        <v>2.7</v>
      </c>
      <c r="AA39" s="624"/>
      <c r="AB39" s="624"/>
      <c r="AC39" s="624"/>
      <c r="AD39" s="625">
        <v>8100</v>
      </c>
      <c r="AE39" s="625"/>
      <c r="AF39" s="625"/>
      <c r="AG39" s="625"/>
      <c r="AH39" s="625"/>
      <c r="AI39" s="625"/>
      <c r="AJ39" s="625"/>
      <c r="AK39" s="625"/>
      <c r="AL39" s="626">
        <v>0.1</v>
      </c>
      <c r="AM39" s="627"/>
      <c r="AN39" s="627"/>
      <c r="AO39" s="628"/>
      <c r="AQ39" s="687" t="s">
        <v>336</v>
      </c>
      <c r="AR39" s="688"/>
      <c r="AS39" s="688"/>
      <c r="AT39" s="688"/>
      <c r="AU39" s="688"/>
      <c r="AV39" s="688"/>
      <c r="AW39" s="688"/>
      <c r="AX39" s="688"/>
      <c r="AY39" s="689"/>
      <c r="AZ39" s="621">
        <v>5188</v>
      </c>
      <c r="BA39" s="622"/>
      <c r="BB39" s="622"/>
      <c r="BC39" s="622"/>
      <c r="BD39" s="648"/>
      <c r="BE39" s="648"/>
      <c r="BF39" s="667"/>
      <c r="BG39" s="618" t="s">
        <v>337</v>
      </c>
      <c r="BH39" s="619"/>
      <c r="BI39" s="619"/>
      <c r="BJ39" s="619"/>
      <c r="BK39" s="619"/>
      <c r="BL39" s="619"/>
      <c r="BM39" s="619"/>
      <c r="BN39" s="619"/>
      <c r="BO39" s="619"/>
      <c r="BP39" s="619"/>
      <c r="BQ39" s="619"/>
      <c r="BR39" s="619"/>
      <c r="BS39" s="619"/>
      <c r="BT39" s="619"/>
      <c r="BU39" s="620"/>
      <c r="BV39" s="621">
        <v>12178</v>
      </c>
      <c r="BW39" s="622"/>
      <c r="BX39" s="622"/>
      <c r="BY39" s="622"/>
      <c r="BZ39" s="622"/>
      <c r="CA39" s="622"/>
      <c r="CB39" s="631"/>
      <c r="CD39" s="618" t="s">
        <v>338</v>
      </c>
      <c r="CE39" s="619"/>
      <c r="CF39" s="619"/>
      <c r="CG39" s="619"/>
      <c r="CH39" s="619"/>
      <c r="CI39" s="619"/>
      <c r="CJ39" s="619"/>
      <c r="CK39" s="619"/>
      <c r="CL39" s="619"/>
      <c r="CM39" s="619"/>
      <c r="CN39" s="619"/>
      <c r="CO39" s="619"/>
      <c r="CP39" s="619"/>
      <c r="CQ39" s="620"/>
      <c r="CR39" s="621">
        <v>2207414</v>
      </c>
      <c r="CS39" s="648"/>
      <c r="CT39" s="648"/>
      <c r="CU39" s="648"/>
      <c r="CV39" s="648"/>
      <c r="CW39" s="648"/>
      <c r="CX39" s="648"/>
      <c r="CY39" s="649"/>
      <c r="CZ39" s="626">
        <v>8.9</v>
      </c>
      <c r="DA39" s="650"/>
      <c r="DB39" s="650"/>
      <c r="DC39" s="656"/>
      <c r="DD39" s="630">
        <v>1825223</v>
      </c>
      <c r="DE39" s="648"/>
      <c r="DF39" s="648"/>
      <c r="DG39" s="648"/>
      <c r="DH39" s="648"/>
      <c r="DI39" s="648"/>
      <c r="DJ39" s="648"/>
      <c r="DK39" s="649"/>
      <c r="DL39" s="630" t="s">
        <v>129</v>
      </c>
      <c r="DM39" s="648"/>
      <c r="DN39" s="648"/>
      <c r="DO39" s="648"/>
      <c r="DP39" s="648"/>
      <c r="DQ39" s="648"/>
      <c r="DR39" s="648"/>
      <c r="DS39" s="648"/>
      <c r="DT39" s="648"/>
      <c r="DU39" s="648"/>
      <c r="DV39" s="649"/>
      <c r="DW39" s="626" t="s">
        <v>129</v>
      </c>
      <c r="DX39" s="650"/>
      <c r="DY39" s="650"/>
      <c r="DZ39" s="650"/>
      <c r="EA39" s="650"/>
      <c r="EB39" s="650"/>
      <c r="EC39" s="651"/>
    </row>
    <row r="40" spans="2:133" ht="11.25" customHeight="1">
      <c r="B40" s="618" t="s">
        <v>339</v>
      </c>
      <c r="C40" s="619"/>
      <c r="D40" s="619"/>
      <c r="E40" s="619"/>
      <c r="F40" s="619"/>
      <c r="G40" s="619"/>
      <c r="H40" s="619"/>
      <c r="I40" s="619"/>
      <c r="J40" s="619"/>
      <c r="K40" s="619"/>
      <c r="L40" s="619"/>
      <c r="M40" s="619"/>
      <c r="N40" s="619"/>
      <c r="O40" s="619"/>
      <c r="P40" s="619"/>
      <c r="Q40" s="620"/>
      <c r="R40" s="621">
        <v>1823200</v>
      </c>
      <c r="S40" s="622"/>
      <c r="T40" s="622"/>
      <c r="U40" s="622"/>
      <c r="V40" s="622"/>
      <c r="W40" s="622"/>
      <c r="X40" s="622"/>
      <c r="Y40" s="623"/>
      <c r="Z40" s="624">
        <v>7</v>
      </c>
      <c r="AA40" s="624"/>
      <c r="AB40" s="624"/>
      <c r="AC40" s="624"/>
      <c r="AD40" s="625" t="s">
        <v>129</v>
      </c>
      <c r="AE40" s="625"/>
      <c r="AF40" s="625"/>
      <c r="AG40" s="625"/>
      <c r="AH40" s="625"/>
      <c r="AI40" s="625"/>
      <c r="AJ40" s="625"/>
      <c r="AK40" s="625"/>
      <c r="AL40" s="626" t="s">
        <v>129</v>
      </c>
      <c r="AM40" s="627"/>
      <c r="AN40" s="627"/>
      <c r="AO40" s="628"/>
      <c r="AQ40" s="687" t="s">
        <v>340</v>
      </c>
      <c r="AR40" s="688"/>
      <c r="AS40" s="688"/>
      <c r="AT40" s="688"/>
      <c r="AU40" s="688"/>
      <c r="AV40" s="688"/>
      <c r="AW40" s="688"/>
      <c r="AX40" s="688"/>
      <c r="AY40" s="689"/>
      <c r="AZ40" s="621" t="s">
        <v>129</v>
      </c>
      <c r="BA40" s="622"/>
      <c r="BB40" s="622"/>
      <c r="BC40" s="622"/>
      <c r="BD40" s="648"/>
      <c r="BE40" s="648"/>
      <c r="BF40" s="667"/>
      <c r="BG40" s="671" t="s">
        <v>341</v>
      </c>
      <c r="BH40" s="672"/>
      <c r="BI40" s="672"/>
      <c r="BJ40" s="672"/>
      <c r="BK40" s="672"/>
      <c r="BL40" s="358"/>
      <c r="BM40" s="619" t="s">
        <v>342</v>
      </c>
      <c r="BN40" s="619"/>
      <c r="BO40" s="619"/>
      <c r="BP40" s="619"/>
      <c r="BQ40" s="619"/>
      <c r="BR40" s="619"/>
      <c r="BS40" s="619"/>
      <c r="BT40" s="619"/>
      <c r="BU40" s="620"/>
      <c r="BV40" s="621">
        <v>100</v>
      </c>
      <c r="BW40" s="622"/>
      <c r="BX40" s="622"/>
      <c r="BY40" s="622"/>
      <c r="BZ40" s="622"/>
      <c r="CA40" s="622"/>
      <c r="CB40" s="631"/>
      <c r="CD40" s="618" t="s">
        <v>343</v>
      </c>
      <c r="CE40" s="619"/>
      <c r="CF40" s="619"/>
      <c r="CG40" s="619"/>
      <c r="CH40" s="619"/>
      <c r="CI40" s="619"/>
      <c r="CJ40" s="619"/>
      <c r="CK40" s="619"/>
      <c r="CL40" s="619"/>
      <c r="CM40" s="619"/>
      <c r="CN40" s="619"/>
      <c r="CO40" s="619"/>
      <c r="CP40" s="619"/>
      <c r="CQ40" s="620"/>
      <c r="CR40" s="621">
        <v>375875</v>
      </c>
      <c r="CS40" s="622"/>
      <c r="CT40" s="622"/>
      <c r="CU40" s="622"/>
      <c r="CV40" s="622"/>
      <c r="CW40" s="622"/>
      <c r="CX40" s="622"/>
      <c r="CY40" s="623"/>
      <c r="CZ40" s="626">
        <v>1.5</v>
      </c>
      <c r="DA40" s="650"/>
      <c r="DB40" s="650"/>
      <c r="DC40" s="656"/>
      <c r="DD40" s="630">
        <v>273875</v>
      </c>
      <c r="DE40" s="622"/>
      <c r="DF40" s="622"/>
      <c r="DG40" s="622"/>
      <c r="DH40" s="622"/>
      <c r="DI40" s="622"/>
      <c r="DJ40" s="622"/>
      <c r="DK40" s="623"/>
      <c r="DL40" s="630" t="s">
        <v>129</v>
      </c>
      <c r="DM40" s="622"/>
      <c r="DN40" s="622"/>
      <c r="DO40" s="622"/>
      <c r="DP40" s="622"/>
      <c r="DQ40" s="622"/>
      <c r="DR40" s="622"/>
      <c r="DS40" s="622"/>
      <c r="DT40" s="622"/>
      <c r="DU40" s="622"/>
      <c r="DV40" s="623"/>
      <c r="DW40" s="626" t="s">
        <v>129</v>
      </c>
      <c r="DX40" s="650"/>
      <c r="DY40" s="650"/>
      <c r="DZ40" s="650"/>
      <c r="EA40" s="650"/>
      <c r="EB40" s="650"/>
      <c r="EC40" s="651"/>
    </row>
    <row r="41" spans="2:133" ht="11.25" customHeight="1">
      <c r="B41" s="618" t="s">
        <v>344</v>
      </c>
      <c r="C41" s="619"/>
      <c r="D41" s="619"/>
      <c r="E41" s="619"/>
      <c r="F41" s="619"/>
      <c r="G41" s="619"/>
      <c r="H41" s="619"/>
      <c r="I41" s="619"/>
      <c r="J41" s="619"/>
      <c r="K41" s="619"/>
      <c r="L41" s="619"/>
      <c r="M41" s="619"/>
      <c r="N41" s="619"/>
      <c r="O41" s="619"/>
      <c r="P41" s="619"/>
      <c r="Q41" s="620"/>
      <c r="R41" s="621" t="s">
        <v>129</v>
      </c>
      <c r="S41" s="622"/>
      <c r="T41" s="622"/>
      <c r="U41" s="622"/>
      <c r="V41" s="622"/>
      <c r="W41" s="622"/>
      <c r="X41" s="622"/>
      <c r="Y41" s="623"/>
      <c r="Z41" s="624" t="s">
        <v>129</v>
      </c>
      <c r="AA41" s="624"/>
      <c r="AB41" s="624"/>
      <c r="AC41" s="624"/>
      <c r="AD41" s="625" t="s">
        <v>129</v>
      </c>
      <c r="AE41" s="625"/>
      <c r="AF41" s="625"/>
      <c r="AG41" s="625"/>
      <c r="AH41" s="625"/>
      <c r="AI41" s="625"/>
      <c r="AJ41" s="625"/>
      <c r="AK41" s="625"/>
      <c r="AL41" s="626" t="s">
        <v>129</v>
      </c>
      <c r="AM41" s="627"/>
      <c r="AN41" s="627"/>
      <c r="AO41" s="628"/>
      <c r="AQ41" s="687" t="s">
        <v>345</v>
      </c>
      <c r="AR41" s="688"/>
      <c r="AS41" s="688"/>
      <c r="AT41" s="688"/>
      <c r="AU41" s="688"/>
      <c r="AV41" s="688"/>
      <c r="AW41" s="688"/>
      <c r="AX41" s="688"/>
      <c r="AY41" s="689"/>
      <c r="AZ41" s="621">
        <v>499219</v>
      </c>
      <c r="BA41" s="622"/>
      <c r="BB41" s="622"/>
      <c r="BC41" s="622"/>
      <c r="BD41" s="648"/>
      <c r="BE41" s="648"/>
      <c r="BF41" s="667"/>
      <c r="BG41" s="671"/>
      <c r="BH41" s="672"/>
      <c r="BI41" s="672"/>
      <c r="BJ41" s="672"/>
      <c r="BK41" s="672"/>
      <c r="BL41" s="358"/>
      <c r="BM41" s="619" t="s">
        <v>346</v>
      </c>
      <c r="BN41" s="619"/>
      <c r="BO41" s="619"/>
      <c r="BP41" s="619"/>
      <c r="BQ41" s="619"/>
      <c r="BR41" s="619"/>
      <c r="BS41" s="619"/>
      <c r="BT41" s="619"/>
      <c r="BU41" s="620"/>
      <c r="BV41" s="621" t="s">
        <v>129</v>
      </c>
      <c r="BW41" s="622"/>
      <c r="BX41" s="622"/>
      <c r="BY41" s="622"/>
      <c r="BZ41" s="622"/>
      <c r="CA41" s="622"/>
      <c r="CB41" s="631"/>
      <c r="CD41" s="618" t="s">
        <v>347</v>
      </c>
      <c r="CE41" s="619"/>
      <c r="CF41" s="619"/>
      <c r="CG41" s="619"/>
      <c r="CH41" s="619"/>
      <c r="CI41" s="619"/>
      <c r="CJ41" s="619"/>
      <c r="CK41" s="619"/>
      <c r="CL41" s="619"/>
      <c r="CM41" s="619"/>
      <c r="CN41" s="619"/>
      <c r="CO41" s="619"/>
      <c r="CP41" s="619"/>
      <c r="CQ41" s="620"/>
      <c r="CR41" s="621" t="s">
        <v>129</v>
      </c>
      <c r="CS41" s="648"/>
      <c r="CT41" s="648"/>
      <c r="CU41" s="648"/>
      <c r="CV41" s="648"/>
      <c r="CW41" s="648"/>
      <c r="CX41" s="648"/>
      <c r="CY41" s="649"/>
      <c r="CZ41" s="626" t="s">
        <v>129</v>
      </c>
      <c r="DA41" s="650"/>
      <c r="DB41" s="650"/>
      <c r="DC41" s="656"/>
      <c r="DD41" s="630" t="s">
        <v>129</v>
      </c>
      <c r="DE41" s="648"/>
      <c r="DF41" s="648"/>
      <c r="DG41" s="648"/>
      <c r="DH41" s="648"/>
      <c r="DI41" s="648"/>
      <c r="DJ41" s="648"/>
      <c r="DK41" s="649"/>
      <c r="DL41" s="696"/>
      <c r="DM41" s="697"/>
      <c r="DN41" s="697"/>
      <c r="DO41" s="697"/>
      <c r="DP41" s="697"/>
      <c r="DQ41" s="697"/>
      <c r="DR41" s="697"/>
      <c r="DS41" s="697"/>
      <c r="DT41" s="697"/>
      <c r="DU41" s="697"/>
      <c r="DV41" s="698"/>
      <c r="DW41" s="690"/>
      <c r="DX41" s="691"/>
      <c r="DY41" s="691"/>
      <c r="DZ41" s="691"/>
      <c r="EA41" s="691"/>
      <c r="EB41" s="691"/>
      <c r="EC41" s="692"/>
    </row>
    <row r="42" spans="2:133" ht="11.25" customHeight="1">
      <c r="B42" s="618" t="s">
        <v>348</v>
      </c>
      <c r="C42" s="619"/>
      <c r="D42" s="619"/>
      <c r="E42" s="619"/>
      <c r="F42" s="619"/>
      <c r="G42" s="619"/>
      <c r="H42" s="619"/>
      <c r="I42" s="619"/>
      <c r="J42" s="619"/>
      <c r="K42" s="619"/>
      <c r="L42" s="619"/>
      <c r="M42" s="619"/>
      <c r="N42" s="619"/>
      <c r="O42" s="619"/>
      <c r="P42" s="619"/>
      <c r="Q42" s="620"/>
      <c r="R42" s="621" t="s">
        <v>129</v>
      </c>
      <c r="S42" s="622"/>
      <c r="T42" s="622"/>
      <c r="U42" s="622"/>
      <c r="V42" s="622"/>
      <c r="W42" s="622"/>
      <c r="X42" s="622"/>
      <c r="Y42" s="623"/>
      <c r="Z42" s="624" t="s">
        <v>129</v>
      </c>
      <c r="AA42" s="624"/>
      <c r="AB42" s="624"/>
      <c r="AC42" s="624"/>
      <c r="AD42" s="625" t="s">
        <v>129</v>
      </c>
      <c r="AE42" s="625"/>
      <c r="AF42" s="625"/>
      <c r="AG42" s="625"/>
      <c r="AH42" s="625"/>
      <c r="AI42" s="625"/>
      <c r="AJ42" s="625"/>
      <c r="AK42" s="625"/>
      <c r="AL42" s="626" t="s">
        <v>129</v>
      </c>
      <c r="AM42" s="627"/>
      <c r="AN42" s="627"/>
      <c r="AO42" s="628"/>
      <c r="AQ42" s="693" t="s">
        <v>349</v>
      </c>
      <c r="AR42" s="694"/>
      <c r="AS42" s="694"/>
      <c r="AT42" s="694"/>
      <c r="AU42" s="694"/>
      <c r="AV42" s="694"/>
      <c r="AW42" s="694"/>
      <c r="AX42" s="694"/>
      <c r="AY42" s="695"/>
      <c r="AZ42" s="699">
        <v>1675714</v>
      </c>
      <c r="BA42" s="700"/>
      <c r="BB42" s="700"/>
      <c r="BC42" s="700"/>
      <c r="BD42" s="680"/>
      <c r="BE42" s="680"/>
      <c r="BF42" s="682"/>
      <c r="BG42" s="673"/>
      <c r="BH42" s="674"/>
      <c r="BI42" s="674"/>
      <c r="BJ42" s="674"/>
      <c r="BK42" s="674"/>
      <c r="BL42" s="359"/>
      <c r="BM42" s="640" t="s">
        <v>350</v>
      </c>
      <c r="BN42" s="640"/>
      <c r="BO42" s="640"/>
      <c r="BP42" s="640"/>
      <c r="BQ42" s="640"/>
      <c r="BR42" s="640"/>
      <c r="BS42" s="640"/>
      <c r="BT42" s="640"/>
      <c r="BU42" s="641"/>
      <c r="BV42" s="699">
        <v>329</v>
      </c>
      <c r="BW42" s="700"/>
      <c r="BX42" s="700"/>
      <c r="BY42" s="700"/>
      <c r="BZ42" s="700"/>
      <c r="CA42" s="700"/>
      <c r="CB42" s="706"/>
      <c r="CD42" s="618" t="s">
        <v>351</v>
      </c>
      <c r="CE42" s="619"/>
      <c r="CF42" s="619"/>
      <c r="CG42" s="619"/>
      <c r="CH42" s="619"/>
      <c r="CI42" s="619"/>
      <c r="CJ42" s="619"/>
      <c r="CK42" s="619"/>
      <c r="CL42" s="619"/>
      <c r="CM42" s="619"/>
      <c r="CN42" s="619"/>
      <c r="CO42" s="619"/>
      <c r="CP42" s="619"/>
      <c r="CQ42" s="620"/>
      <c r="CR42" s="621">
        <v>1512490</v>
      </c>
      <c r="CS42" s="648"/>
      <c r="CT42" s="648"/>
      <c r="CU42" s="648"/>
      <c r="CV42" s="648"/>
      <c r="CW42" s="648"/>
      <c r="CX42" s="648"/>
      <c r="CY42" s="649"/>
      <c r="CZ42" s="626">
        <v>6.1</v>
      </c>
      <c r="DA42" s="650"/>
      <c r="DB42" s="650"/>
      <c r="DC42" s="656"/>
      <c r="DD42" s="630">
        <v>292199</v>
      </c>
      <c r="DE42" s="648"/>
      <c r="DF42" s="648"/>
      <c r="DG42" s="648"/>
      <c r="DH42" s="648"/>
      <c r="DI42" s="648"/>
      <c r="DJ42" s="648"/>
      <c r="DK42" s="649"/>
      <c r="DL42" s="696"/>
      <c r="DM42" s="697"/>
      <c r="DN42" s="697"/>
      <c r="DO42" s="697"/>
      <c r="DP42" s="697"/>
      <c r="DQ42" s="697"/>
      <c r="DR42" s="697"/>
      <c r="DS42" s="697"/>
      <c r="DT42" s="697"/>
      <c r="DU42" s="697"/>
      <c r="DV42" s="698"/>
      <c r="DW42" s="690"/>
      <c r="DX42" s="691"/>
      <c r="DY42" s="691"/>
      <c r="DZ42" s="691"/>
      <c r="EA42" s="691"/>
      <c r="EB42" s="691"/>
      <c r="EC42" s="692"/>
    </row>
    <row r="43" spans="2:133" ht="11.25" customHeight="1">
      <c r="B43" s="618" t="s">
        <v>352</v>
      </c>
      <c r="C43" s="619"/>
      <c r="D43" s="619"/>
      <c r="E43" s="619"/>
      <c r="F43" s="619"/>
      <c r="G43" s="619"/>
      <c r="H43" s="619"/>
      <c r="I43" s="619"/>
      <c r="J43" s="619"/>
      <c r="K43" s="619"/>
      <c r="L43" s="619"/>
      <c r="M43" s="619"/>
      <c r="N43" s="619"/>
      <c r="O43" s="619"/>
      <c r="P43" s="619"/>
      <c r="Q43" s="620"/>
      <c r="R43" s="621">
        <v>1171700</v>
      </c>
      <c r="S43" s="622"/>
      <c r="T43" s="622"/>
      <c r="U43" s="622"/>
      <c r="V43" s="622"/>
      <c r="W43" s="622"/>
      <c r="X43" s="622"/>
      <c r="Y43" s="623"/>
      <c r="Z43" s="624">
        <v>4.5</v>
      </c>
      <c r="AA43" s="624"/>
      <c r="AB43" s="624"/>
      <c r="AC43" s="624"/>
      <c r="AD43" s="625" t="s">
        <v>129</v>
      </c>
      <c r="AE43" s="625"/>
      <c r="AF43" s="625"/>
      <c r="AG43" s="625"/>
      <c r="AH43" s="625"/>
      <c r="AI43" s="625"/>
      <c r="AJ43" s="625"/>
      <c r="AK43" s="625"/>
      <c r="AL43" s="626" t="s">
        <v>129</v>
      </c>
      <c r="AM43" s="627"/>
      <c r="AN43" s="627"/>
      <c r="AO43" s="628"/>
      <c r="CD43" s="618" t="s">
        <v>353</v>
      </c>
      <c r="CE43" s="619"/>
      <c r="CF43" s="619"/>
      <c r="CG43" s="619"/>
      <c r="CH43" s="619"/>
      <c r="CI43" s="619"/>
      <c r="CJ43" s="619"/>
      <c r="CK43" s="619"/>
      <c r="CL43" s="619"/>
      <c r="CM43" s="619"/>
      <c r="CN43" s="619"/>
      <c r="CO43" s="619"/>
      <c r="CP43" s="619"/>
      <c r="CQ43" s="620"/>
      <c r="CR43" s="621">
        <v>91285</v>
      </c>
      <c r="CS43" s="648"/>
      <c r="CT43" s="648"/>
      <c r="CU43" s="648"/>
      <c r="CV43" s="648"/>
      <c r="CW43" s="648"/>
      <c r="CX43" s="648"/>
      <c r="CY43" s="649"/>
      <c r="CZ43" s="626">
        <v>0.4</v>
      </c>
      <c r="DA43" s="650"/>
      <c r="DB43" s="650"/>
      <c r="DC43" s="656"/>
      <c r="DD43" s="630">
        <v>91285</v>
      </c>
      <c r="DE43" s="648"/>
      <c r="DF43" s="648"/>
      <c r="DG43" s="648"/>
      <c r="DH43" s="648"/>
      <c r="DI43" s="648"/>
      <c r="DJ43" s="648"/>
      <c r="DK43" s="649"/>
      <c r="DL43" s="696"/>
      <c r="DM43" s="697"/>
      <c r="DN43" s="697"/>
      <c r="DO43" s="697"/>
      <c r="DP43" s="697"/>
      <c r="DQ43" s="697"/>
      <c r="DR43" s="697"/>
      <c r="DS43" s="697"/>
      <c r="DT43" s="697"/>
      <c r="DU43" s="697"/>
      <c r="DV43" s="698"/>
      <c r="DW43" s="690"/>
      <c r="DX43" s="691"/>
      <c r="DY43" s="691"/>
      <c r="DZ43" s="691"/>
      <c r="EA43" s="691"/>
      <c r="EB43" s="691"/>
      <c r="EC43" s="692"/>
    </row>
    <row r="44" spans="2:133" ht="11.25" customHeight="1">
      <c r="B44" s="639" t="s">
        <v>354</v>
      </c>
      <c r="C44" s="640"/>
      <c r="D44" s="640"/>
      <c r="E44" s="640"/>
      <c r="F44" s="640"/>
      <c r="G44" s="640"/>
      <c r="H44" s="640"/>
      <c r="I44" s="640"/>
      <c r="J44" s="640"/>
      <c r="K44" s="640"/>
      <c r="L44" s="640"/>
      <c r="M44" s="640"/>
      <c r="N44" s="640"/>
      <c r="O44" s="640"/>
      <c r="P44" s="640"/>
      <c r="Q44" s="641"/>
      <c r="R44" s="699">
        <v>25992314</v>
      </c>
      <c r="S44" s="700"/>
      <c r="T44" s="700"/>
      <c r="U44" s="700"/>
      <c r="V44" s="700"/>
      <c r="W44" s="700"/>
      <c r="X44" s="700"/>
      <c r="Y44" s="701"/>
      <c r="Z44" s="702">
        <v>100</v>
      </c>
      <c r="AA44" s="702"/>
      <c r="AB44" s="702"/>
      <c r="AC44" s="702"/>
      <c r="AD44" s="703">
        <v>13400132</v>
      </c>
      <c r="AE44" s="703"/>
      <c r="AF44" s="703"/>
      <c r="AG44" s="703"/>
      <c r="AH44" s="703"/>
      <c r="AI44" s="703"/>
      <c r="AJ44" s="703"/>
      <c r="AK44" s="703"/>
      <c r="AL44" s="704">
        <v>100</v>
      </c>
      <c r="AM44" s="681"/>
      <c r="AN44" s="681"/>
      <c r="AO44" s="705"/>
      <c r="CD44" s="659" t="s">
        <v>301</v>
      </c>
      <c r="CE44" s="660"/>
      <c r="CF44" s="618" t="s">
        <v>355</v>
      </c>
      <c r="CG44" s="619"/>
      <c r="CH44" s="619"/>
      <c r="CI44" s="619"/>
      <c r="CJ44" s="619"/>
      <c r="CK44" s="619"/>
      <c r="CL44" s="619"/>
      <c r="CM44" s="619"/>
      <c r="CN44" s="619"/>
      <c r="CO44" s="619"/>
      <c r="CP44" s="619"/>
      <c r="CQ44" s="620"/>
      <c r="CR44" s="621">
        <v>1512490</v>
      </c>
      <c r="CS44" s="622"/>
      <c r="CT44" s="622"/>
      <c r="CU44" s="622"/>
      <c r="CV44" s="622"/>
      <c r="CW44" s="622"/>
      <c r="CX44" s="622"/>
      <c r="CY44" s="623"/>
      <c r="CZ44" s="626">
        <v>6.1</v>
      </c>
      <c r="DA44" s="627"/>
      <c r="DB44" s="627"/>
      <c r="DC44" s="633"/>
      <c r="DD44" s="630">
        <v>292199</v>
      </c>
      <c r="DE44" s="622"/>
      <c r="DF44" s="622"/>
      <c r="DG44" s="622"/>
      <c r="DH44" s="622"/>
      <c r="DI44" s="622"/>
      <c r="DJ44" s="622"/>
      <c r="DK44" s="623"/>
      <c r="DL44" s="696"/>
      <c r="DM44" s="697"/>
      <c r="DN44" s="697"/>
      <c r="DO44" s="697"/>
      <c r="DP44" s="697"/>
      <c r="DQ44" s="697"/>
      <c r="DR44" s="697"/>
      <c r="DS44" s="697"/>
      <c r="DT44" s="697"/>
      <c r="DU44" s="697"/>
      <c r="DV44" s="698"/>
      <c r="DW44" s="690"/>
      <c r="DX44" s="691"/>
      <c r="DY44" s="691"/>
      <c r="DZ44" s="691"/>
      <c r="EA44" s="691"/>
      <c r="EB44" s="691"/>
      <c r="EC44" s="692"/>
    </row>
    <row r="45" spans="2:133" ht="11.25" customHeight="1">
      <c r="CD45" s="661"/>
      <c r="CE45" s="662"/>
      <c r="CF45" s="618" t="s">
        <v>356</v>
      </c>
      <c r="CG45" s="619"/>
      <c r="CH45" s="619"/>
      <c r="CI45" s="619"/>
      <c r="CJ45" s="619"/>
      <c r="CK45" s="619"/>
      <c r="CL45" s="619"/>
      <c r="CM45" s="619"/>
      <c r="CN45" s="619"/>
      <c r="CO45" s="619"/>
      <c r="CP45" s="619"/>
      <c r="CQ45" s="620"/>
      <c r="CR45" s="621">
        <v>924594</v>
      </c>
      <c r="CS45" s="648"/>
      <c r="CT45" s="648"/>
      <c r="CU45" s="648"/>
      <c r="CV45" s="648"/>
      <c r="CW45" s="648"/>
      <c r="CX45" s="648"/>
      <c r="CY45" s="649"/>
      <c r="CZ45" s="626">
        <v>3.7</v>
      </c>
      <c r="DA45" s="650"/>
      <c r="DB45" s="650"/>
      <c r="DC45" s="656"/>
      <c r="DD45" s="630">
        <v>67921</v>
      </c>
      <c r="DE45" s="648"/>
      <c r="DF45" s="648"/>
      <c r="DG45" s="648"/>
      <c r="DH45" s="648"/>
      <c r="DI45" s="648"/>
      <c r="DJ45" s="648"/>
      <c r="DK45" s="649"/>
      <c r="DL45" s="696"/>
      <c r="DM45" s="697"/>
      <c r="DN45" s="697"/>
      <c r="DO45" s="697"/>
      <c r="DP45" s="697"/>
      <c r="DQ45" s="697"/>
      <c r="DR45" s="697"/>
      <c r="DS45" s="697"/>
      <c r="DT45" s="697"/>
      <c r="DU45" s="697"/>
      <c r="DV45" s="698"/>
      <c r="DW45" s="690"/>
      <c r="DX45" s="691"/>
      <c r="DY45" s="691"/>
      <c r="DZ45" s="691"/>
      <c r="EA45" s="691"/>
      <c r="EB45" s="691"/>
      <c r="EC45" s="692"/>
    </row>
    <row r="46" spans="2:133" ht="11.25" customHeight="1">
      <c r="B46" s="349" t="s">
        <v>357</v>
      </c>
      <c r="CD46" s="661"/>
      <c r="CE46" s="662"/>
      <c r="CF46" s="618" t="s">
        <v>358</v>
      </c>
      <c r="CG46" s="619"/>
      <c r="CH46" s="619"/>
      <c r="CI46" s="619"/>
      <c r="CJ46" s="619"/>
      <c r="CK46" s="619"/>
      <c r="CL46" s="619"/>
      <c r="CM46" s="619"/>
      <c r="CN46" s="619"/>
      <c r="CO46" s="619"/>
      <c r="CP46" s="619"/>
      <c r="CQ46" s="620"/>
      <c r="CR46" s="621">
        <v>491109</v>
      </c>
      <c r="CS46" s="622"/>
      <c r="CT46" s="622"/>
      <c r="CU46" s="622"/>
      <c r="CV46" s="622"/>
      <c r="CW46" s="622"/>
      <c r="CX46" s="622"/>
      <c r="CY46" s="623"/>
      <c r="CZ46" s="626">
        <v>2</v>
      </c>
      <c r="DA46" s="627"/>
      <c r="DB46" s="627"/>
      <c r="DC46" s="633"/>
      <c r="DD46" s="630">
        <v>218291</v>
      </c>
      <c r="DE46" s="622"/>
      <c r="DF46" s="622"/>
      <c r="DG46" s="622"/>
      <c r="DH46" s="622"/>
      <c r="DI46" s="622"/>
      <c r="DJ46" s="622"/>
      <c r="DK46" s="623"/>
      <c r="DL46" s="696"/>
      <c r="DM46" s="697"/>
      <c r="DN46" s="697"/>
      <c r="DO46" s="697"/>
      <c r="DP46" s="697"/>
      <c r="DQ46" s="697"/>
      <c r="DR46" s="697"/>
      <c r="DS46" s="697"/>
      <c r="DT46" s="697"/>
      <c r="DU46" s="697"/>
      <c r="DV46" s="698"/>
      <c r="DW46" s="690"/>
      <c r="DX46" s="691"/>
      <c r="DY46" s="691"/>
      <c r="DZ46" s="691"/>
      <c r="EA46" s="691"/>
      <c r="EB46" s="691"/>
      <c r="EC46" s="692"/>
    </row>
    <row r="47" spans="2:133" ht="11.25" customHeight="1">
      <c r="B47" s="717" t="s">
        <v>359</v>
      </c>
      <c r="C47" s="717"/>
      <c r="D47" s="717"/>
      <c r="E47" s="717"/>
      <c r="F47" s="717"/>
      <c r="G47" s="717"/>
      <c r="H47" s="717"/>
      <c r="I47" s="717"/>
      <c r="J47" s="717"/>
      <c r="K47" s="717"/>
      <c r="L47" s="717"/>
      <c r="M47" s="717"/>
      <c r="N47" s="717"/>
      <c r="O47" s="717"/>
      <c r="P47" s="717"/>
      <c r="Q47" s="717"/>
      <c r="R47" s="717"/>
      <c r="S47" s="717"/>
      <c r="T47" s="717"/>
      <c r="U47" s="717"/>
      <c r="V47" s="717"/>
      <c r="W47" s="717"/>
      <c r="X47" s="717"/>
      <c r="Y47" s="717"/>
      <c r="Z47" s="717"/>
      <c r="AA47" s="717"/>
      <c r="AB47" s="717"/>
      <c r="AC47" s="717"/>
      <c r="AD47" s="717"/>
      <c r="AE47" s="717"/>
      <c r="AF47" s="717"/>
      <c r="AG47" s="717"/>
      <c r="AH47" s="717"/>
      <c r="AI47" s="717"/>
      <c r="AJ47" s="717"/>
      <c r="AK47" s="717"/>
      <c r="AL47" s="717"/>
      <c r="AM47" s="717"/>
      <c r="AN47" s="717"/>
      <c r="AO47" s="717"/>
      <c r="AP47" s="717"/>
      <c r="AQ47" s="717"/>
      <c r="AR47" s="717"/>
      <c r="AS47" s="717"/>
      <c r="AT47" s="717"/>
      <c r="AU47" s="717"/>
      <c r="AV47" s="717"/>
      <c r="AW47" s="717"/>
      <c r="AX47" s="717"/>
      <c r="AY47" s="717"/>
      <c r="AZ47" s="717"/>
      <c r="BA47" s="717"/>
      <c r="BB47" s="717"/>
      <c r="BC47" s="717"/>
      <c r="BD47" s="717"/>
      <c r="BE47" s="717"/>
      <c r="BF47" s="717"/>
      <c r="BG47" s="717"/>
      <c r="BH47" s="717"/>
      <c r="BI47" s="717"/>
      <c r="BJ47" s="717"/>
      <c r="BK47" s="717"/>
      <c r="BL47" s="717"/>
      <c r="BM47" s="717"/>
      <c r="BN47" s="717"/>
      <c r="BO47" s="717"/>
      <c r="BP47" s="717"/>
      <c r="BQ47" s="717"/>
      <c r="BR47" s="717"/>
      <c r="BS47" s="717"/>
      <c r="BT47" s="717"/>
      <c r="BU47" s="717"/>
      <c r="BV47" s="717"/>
      <c r="BW47" s="717"/>
      <c r="BX47" s="717"/>
      <c r="BY47" s="717"/>
      <c r="BZ47" s="717"/>
      <c r="CA47" s="717"/>
      <c r="CB47" s="717"/>
      <c r="CD47" s="661"/>
      <c r="CE47" s="662"/>
      <c r="CF47" s="618" t="s">
        <v>360</v>
      </c>
      <c r="CG47" s="619"/>
      <c r="CH47" s="619"/>
      <c r="CI47" s="619"/>
      <c r="CJ47" s="619"/>
      <c r="CK47" s="619"/>
      <c r="CL47" s="619"/>
      <c r="CM47" s="619"/>
      <c r="CN47" s="619"/>
      <c r="CO47" s="619"/>
      <c r="CP47" s="619"/>
      <c r="CQ47" s="620"/>
      <c r="CR47" s="621" t="s">
        <v>129</v>
      </c>
      <c r="CS47" s="648"/>
      <c r="CT47" s="648"/>
      <c r="CU47" s="648"/>
      <c r="CV47" s="648"/>
      <c r="CW47" s="648"/>
      <c r="CX47" s="648"/>
      <c r="CY47" s="649"/>
      <c r="CZ47" s="626" t="s">
        <v>129</v>
      </c>
      <c r="DA47" s="650"/>
      <c r="DB47" s="650"/>
      <c r="DC47" s="656"/>
      <c r="DD47" s="630" t="s">
        <v>129</v>
      </c>
      <c r="DE47" s="648"/>
      <c r="DF47" s="648"/>
      <c r="DG47" s="648"/>
      <c r="DH47" s="648"/>
      <c r="DI47" s="648"/>
      <c r="DJ47" s="648"/>
      <c r="DK47" s="649"/>
      <c r="DL47" s="696"/>
      <c r="DM47" s="697"/>
      <c r="DN47" s="697"/>
      <c r="DO47" s="697"/>
      <c r="DP47" s="697"/>
      <c r="DQ47" s="697"/>
      <c r="DR47" s="697"/>
      <c r="DS47" s="697"/>
      <c r="DT47" s="697"/>
      <c r="DU47" s="697"/>
      <c r="DV47" s="698"/>
      <c r="DW47" s="690"/>
      <c r="DX47" s="691"/>
      <c r="DY47" s="691"/>
      <c r="DZ47" s="691"/>
      <c r="EA47" s="691"/>
      <c r="EB47" s="691"/>
      <c r="EC47" s="692"/>
    </row>
    <row r="48" spans="2:133">
      <c r="B48" s="717" t="s">
        <v>361</v>
      </c>
      <c r="C48" s="717"/>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7"/>
      <c r="AL48" s="717"/>
      <c r="AM48" s="717"/>
      <c r="AN48" s="717"/>
      <c r="AO48" s="717"/>
      <c r="AP48" s="717"/>
      <c r="AQ48" s="717"/>
      <c r="AR48" s="717"/>
      <c r="AS48" s="717"/>
      <c r="AT48" s="717"/>
      <c r="AU48" s="717"/>
      <c r="AV48" s="717"/>
      <c r="AW48" s="717"/>
      <c r="AX48" s="717"/>
      <c r="AY48" s="717"/>
      <c r="AZ48" s="717"/>
      <c r="BA48" s="717"/>
      <c r="BB48" s="717"/>
      <c r="BC48" s="717"/>
      <c r="BD48" s="717"/>
      <c r="BE48" s="717"/>
      <c r="BF48" s="717"/>
      <c r="BG48" s="717"/>
      <c r="BH48" s="717"/>
      <c r="BI48" s="717"/>
      <c r="BJ48" s="717"/>
      <c r="BK48" s="717"/>
      <c r="BL48" s="717"/>
      <c r="BM48" s="717"/>
      <c r="BN48" s="717"/>
      <c r="BO48" s="717"/>
      <c r="BP48" s="717"/>
      <c r="BQ48" s="717"/>
      <c r="BR48" s="717"/>
      <c r="BS48" s="717"/>
      <c r="BT48" s="717"/>
      <c r="BU48" s="717"/>
      <c r="BV48" s="717"/>
      <c r="BW48" s="717"/>
      <c r="BX48" s="717"/>
      <c r="BY48" s="717"/>
      <c r="BZ48" s="717"/>
      <c r="CA48" s="717"/>
      <c r="CB48" s="717"/>
      <c r="CD48" s="663"/>
      <c r="CE48" s="664"/>
      <c r="CF48" s="618" t="s">
        <v>362</v>
      </c>
      <c r="CG48" s="619"/>
      <c r="CH48" s="619"/>
      <c r="CI48" s="619"/>
      <c r="CJ48" s="619"/>
      <c r="CK48" s="619"/>
      <c r="CL48" s="619"/>
      <c r="CM48" s="619"/>
      <c r="CN48" s="619"/>
      <c r="CO48" s="619"/>
      <c r="CP48" s="619"/>
      <c r="CQ48" s="620"/>
      <c r="CR48" s="621" t="s">
        <v>129</v>
      </c>
      <c r="CS48" s="622"/>
      <c r="CT48" s="622"/>
      <c r="CU48" s="622"/>
      <c r="CV48" s="622"/>
      <c r="CW48" s="622"/>
      <c r="CX48" s="622"/>
      <c r="CY48" s="623"/>
      <c r="CZ48" s="626" t="s">
        <v>129</v>
      </c>
      <c r="DA48" s="627"/>
      <c r="DB48" s="627"/>
      <c r="DC48" s="633"/>
      <c r="DD48" s="630" t="s">
        <v>129</v>
      </c>
      <c r="DE48" s="622"/>
      <c r="DF48" s="622"/>
      <c r="DG48" s="622"/>
      <c r="DH48" s="622"/>
      <c r="DI48" s="622"/>
      <c r="DJ48" s="622"/>
      <c r="DK48" s="623"/>
      <c r="DL48" s="696"/>
      <c r="DM48" s="697"/>
      <c r="DN48" s="697"/>
      <c r="DO48" s="697"/>
      <c r="DP48" s="697"/>
      <c r="DQ48" s="697"/>
      <c r="DR48" s="697"/>
      <c r="DS48" s="697"/>
      <c r="DT48" s="697"/>
      <c r="DU48" s="697"/>
      <c r="DV48" s="698"/>
      <c r="DW48" s="690"/>
      <c r="DX48" s="691"/>
      <c r="DY48" s="691"/>
      <c r="DZ48" s="691"/>
      <c r="EA48" s="691"/>
      <c r="EB48" s="691"/>
      <c r="EC48" s="692"/>
    </row>
    <row r="49" spans="2:133" ht="11.25" customHeight="1">
      <c r="B49" s="360"/>
      <c r="CD49" s="639" t="s">
        <v>363</v>
      </c>
      <c r="CE49" s="640"/>
      <c r="CF49" s="640"/>
      <c r="CG49" s="640"/>
      <c r="CH49" s="640"/>
      <c r="CI49" s="640"/>
      <c r="CJ49" s="640"/>
      <c r="CK49" s="640"/>
      <c r="CL49" s="640"/>
      <c r="CM49" s="640"/>
      <c r="CN49" s="640"/>
      <c r="CO49" s="640"/>
      <c r="CP49" s="640"/>
      <c r="CQ49" s="641"/>
      <c r="CR49" s="699">
        <v>24942098</v>
      </c>
      <c r="CS49" s="680"/>
      <c r="CT49" s="680"/>
      <c r="CU49" s="680"/>
      <c r="CV49" s="680"/>
      <c r="CW49" s="680"/>
      <c r="CX49" s="680"/>
      <c r="CY49" s="707"/>
      <c r="CZ49" s="704">
        <v>100</v>
      </c>
      <c r="DA49" s="708"/>
      <c r="DB49" s="708"/>
      <c r="DC49" s="709"/>
      <c r="DD49" s="710">
        <v>16004315</v>
      </c>
      <c r="DE49" s="680"/>
      <c r="DF49" s="680"/>
      <c r="DG49" s="680"/>
      <c r="DH49" s="680"/>
      <c r="DI49" s="680"/>
      <c r="DJ49" s="680"/>
      <c r="DK49" s="707"/>
      <c r="DL49" s="711"/>
      <c r="DM49" s="712"/>
      <c r="DN49" s="712"/>
      <c r="DO49" s="712"/>
      <c r="DP49" s="712"/>
      <c r="DQ49" s="712"/>
      <c r="DR49" s="712"/>
      <c r="DS49" s="712"/>
      <c r="DT49" s="712"/>
      <c r="DU49" s="712"/>
      <c r="DV49" s="713"/>
      <c r="DW49" s="714"/>
      <c r="DX49" s="715"/>
      <c r="DY49" s="715"/>
      <c r="DZ49" s="715"/>
      <c r="EA49" s="715"/>
      <c r="EB49" s="715"/>
      <c r="EC49" s="716"/>
    </row>
    <row r="50" spans="2:133" hidden="1">
      <c r="B50" s="36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13" customWidth="1"/>
    <col min="131" max="131" width="1.625" style="213" customWidth="1"/>
    <col min="132" max="16384" width="9" style="213" hidden="1"/>
  </cols>
  <sheetData>
    <row r="1" spans="1:131" ht="11.25" customHeight="1" thickBot="1">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c r="A2" s="1087" t="s">
        <v>364</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1088" t="s">
        <v>365</v>
      </c>
      <c r="DK2" s="1089"/>
      <c r="DL2" s="1089"/>
      <c r="DM2" s="1089"/>
      <c r="DN2" s="1089"/>
      <c r="DO2" s="1090"/>
      <c r="DP2" s="210"/>
      <c r="DQ2" s="1088" t="s">
        <v>366</v>
      </c>
      <c r="DR2" s="1089"/>
      <c r="DS2" s="1089"/>
      <c r="DT2" s="1089"/>
      <c r="DU2" s="1089"/>
      <c r="DV2" s="1089"/>
      <c r="DW2" s="1089"/>
      <c r="DX2" s="1089"/>
      <c r="DY2" s="1089"/>
      <c r="DZ2" s="1090"/>
      <c r="EA2" s="212"/>
    </row>
    <row r="3" spans="1:131" ht="11.25" customHeight="1">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c r="A4" s="1056" t="s">
        <v>367</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14"/>
      <c r="BA4" s="214"/>
      <c r="BB4" s="214"/>
      <c r="BC4" s="214"/>
      <c r="BD4" s="214"/>
      <c r="BE4" s="215"/>
      <c r="BF4" s="215"/>
      <c r="BG4" s="215"/>
      <c r="BH4" s="215"/>
      <c r="BI4" s="215"/>
      <c r="BJ4" s="215"/>
      <c r="BK4" s="215"/>
      <c r="BL4" s="215"/>
      <c r="BM4" s="215"/>
      <c r="BN4" s="215"/>
      <c r="BO4" s="215"/>
      <c r="BP4" s="215"/>
      <c r="BQ4" s="727" t="s">
        <v>368</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16"/>
    </row>
    <row r="5" spans="1:131" s="217" customFormat="1" ht="26.25" customHeight="1">
      <c r="A5" s="992" t="s">
        <v>369</v>
      </c>
      <c r="B5" s="993"/>
      <c r="C5" s="993"/>
      <c r="D5" s="993"/>
      <c r="E5" s="993"/>
      <c r="F5" s="993"/>
      <c r="G5" s="993"/>
      <c r="H5" s="993"/>
      <c r="I5" s="993"/>
      <c r="J5" s="993"/>
      <c r="K5" s="993"/>
      <c r="L5" s="993"/>
      <c r="M5" s="993"/>
      <c r="N5" s="993"/>
      <c r="O5" s="993"/>
      <c r="P5" s="994"/>
      <c r="Q5" s="998" t="s">
        <v>370</v>
      </c>
      <c r="R5" s="999"/>
      <c r="S5" s="999"/>
      <c r="T5" s="999"/>
      <c r="U5" s="1000"/>
      <c r="V5" s="998" t="s">
        <v>371</v>
      </c>
      <c r="W5" s="999"/>
      <c r="X5" s="999"/>
      <c r="Y5" s="999"/>
      <c r="Z5" s="1000"/>
      <c r="AA5" s="998" t="s">
        <v>372</v>
      </c>
      <c r="AB5" s="999"/>
      <c r="AC5" s="999"/>
      <c r="AD5" s="999"/>
      <c r="AE5" s="999"/>
      <c r="AF5" s="1091" t="s">
        <v>373</v>
      </c>
      <c r="AG5" s="999"/>
      <c r="AH5" s="999"/>
      <c r="AI5" s="999"/>
      <c r="AJ5" s="1012"/>
      <c r="AK5" s="999" t="s">
        <v>374</v>
      </c>
      <c r="AL5" s="999"/>
      <c r="AM5" s="999"/>
      <c r="AN5" s="999"/>
      <c r="AO5" s="1000"/>
      <c r="AP5" s="998" t="s">
        <v>375</v>
      </c>
      <c r="AQ5" s="999"/>
      <c r="AR5" s="999"/>
      <c r="AS5" s="999"/>
      <c r="AT5" s="1000"/>
      <c r="AU5" s="998" t="s">
        <v>376</v>
      </c>
      <c r="AV5" s="999"/>
      <c r="AW5" s="999"/>
      <c r="AX5" s="999"/>
      <c r="AY5" s="1012"/>
      <c r="AZ5" s="214"/>
      <c r="BA5" s="214"/>
      <c r="BB5" s="214"/>
      <c r="BC5" s="214"/>
      <c r="BD5" s="214"/>
      <c r="BE5" s="215"/>
      <c r="BF5" s="215"/>
      <c r="BG5" s="215"/>
      <c r="BH5" s="215"/>
      <c r="BI5" s="215"/>
      <c r="BJ5" s="215"/>
      <c r="BK5" s="215"/>
      <c r="BL5" s="215"/>
      <c r="BM5" s="215"/>
      <c r="BN5" s="215"/>
      <c r="BO5" s="215"/>
      <c r="BP5" s="215"/>
      <c r="BQ5" s="992" t="s">
        <v>377</v>
      </c>
      <c r="BR5" s="993"/>
      <c r="BS5" s="993"/>
      <c r="BT5" s="993"/>
      <c r="BU5" s="993"/>
      <c r="BV5" s="993"/>
      <c r="BW5" s="993"/>
      <c r="BX5" s="993"/>
      <c r="BY5" s="993"/>
      <c r="BZ5" s="993"/>
      <c r="CA5" s="993"/>
      <c r="CB5" s="993"/>
      <c r="CC5" s="993"/>
      <c r="CD5" s="993"/>
      <c r="CE5" s="993"/>
      <c r="CF5" s="993"/>
      <c r="CG5" s="994"/>
      <c r="CH5" s="998" t="s">
        <v>378</v>
      </c>
      <c r="CI5" s="999"/>
      <c r="CJ5" s="999"/>
      <c r="CK5" s="999"/>
      <c r="CL5" s="1000"/>
      <c r="CM5" s="998" t="s">
        <v>379</v>
      </c>
      <c r="CN5" s="999"/>
      <c r="CO5" s="999"/>
      <c r="CP5" s="999"/>
      <c r="CQ5" s="1000"/>
      <c r="CR5" s="998" t="s">
        <v>380</v>
      </c>
      <c r="CS5" s="999"/>
      <c r="CT5" s="999"/>
      <c r="CU5" s="999"/>
      <c r="CV5" s="1000"/>
      <c r="CW5" s="998" t="s">
        <v>381</v>
      </c>
      <c r="CX5" s="999"/>
      <c r="CY5" s="999"/>
      <c r="CZ5" s="999"/>
      <c r="DA5" s="1000"/>
      <c r="DB5" s="998" t="s">
        <v>382</v>
      </c>
      <c r="DC5" s="999"/>
      <c r="DD5" s="999"/>
      <c r="DE5" s="999"/>
      <c r="DF5" s="1000"/>
      <c r="DG5" s="1081" t="s">
        <v>383</v>
      </c>
      <c r="DH5" s="1082"/>
      <c r="DI5" s="1082"/>
      <c r="DJ5" s="1082"/>
      <c r="DK5" s="1083"/>
      <c r="DL5" s="1081" t="s">
        <v>384</v>
      </c>
      <c r="DM5" s="1082"/>
      <c r="DN5" s="1082"/>
      <c r="DO5" s="1082"/>
      <c r="DP5" s="1083"/>
      <c r="DQ5" s="998" t="s">
        <v>385</v>
      </c>
      <c r="DR5" s="999"/>
      <c r="DS5" s="999"/>
      <c r="DT5" s="999"/>
      <c r="DU5" s="1000"/>
      <c r="DV5" s="998" t="s">
        <v>376</v>
      </c>
      <c r="DW5" s="999"/>
      <c r="DX5" s="999"/>
      <c r="DY5" s="999"/>
      <c r="DZ5" s="1012"/>
      <c r="EA5" s="216"/>
    </row>
    <row r="6" spans="1:131" s="217"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092"/>
      <c r="AG6" s="1002"/>
      <c r="AH6" s="1002"/>
      <c r="AI6" s="1002"/>
      <c r="AJ6" s="1013"/>
      <c r="AK6" s="1002"/>
      <c r="AL6" s="1002"/>
      <c r="AM6" s="1002"/>
      <c r="AN6" s="1002"/>
      <c r="AO6" s="1003"/>
      <c r="AP6" s="1001"/>
      <c r="AQ6" s="1002"/>
      <c r="AR6" s="1002"/>
      <c r="AS6" s="1002"/>
      <c r="AT6" s="1003"/>
      <c r="AU6" s="1001"/>
      <c r="AV6" s="1002"/>
      <c r="AW6" s="1002"/>
      <c r="AX6" s="1002"/>
      <c r="AY6" s="1013"/>
      <c r="AZ6" s="214"/>
      <c r="BA6" s="214"/>
      <c r="BB6" s="214"/>
      <c r="BC6" s="214"/>
      <c r="BD6" s="214"/>
      <c r="BE6" s="215"/>
      <c r="BF6" s="215"/>
      <c r="BG6" s="215"/>
      <c r="BH6" s="215"/>
      <c r="BI6" s="215"/>
      <c r="BJ6" s="215"/>
      <c r="BK6" s="215"/>
      <c r="BL6" s="215"/>
      <c r="BM6" s="215"/>
      <c r="BN6" s="215"/>
      <c r="BO6" s="215"/>
      <c r="BP6" s="215"/>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84"/>
      <c r="DH6" s="1085"/>
      <c r="DI6" s="1085"/>
      <c r="DJ6" s="1085"/>
      <c r="DK6" s="1086"/>
      <c r="DL6" s="1084"/>
      <c r="DM6" s="1085"/>
      <c r="DN6" s="1085"/>
      <c r="DO6" s="1085"/>
      <c r="DP6" s="1086"/>
      <c r="DQ6" s="1001"/>
      <c r="DR6" s="1002"/>
      <c r="DS6" s="1002"/>
      <c r="DT6" s="1002"/>
      <c r="DU6" s="1003"/>
      <c r="DV6" s="1001"/>
      <c r="DW6" s="1002"/>
      <c r="DX6" s="1002"/>
      <c r="DY6" s="1002"/>
      <c r="DZ6" s="1013"/>
      <c r="EA6" s="216"/>
    </row>
    <row r="7" spans="1:131" s="217" customFormat="1" ht="26.25" customHeight="1" thickTop="1">
      <c r="A7" s="218">
        <v>1</v>
      </c>
      <c r="B7" s="1044" t="s">
        <v>386</v>
      </c>
      <c r="C7" s="1045"/>
      <c r="D7" s="1045"/>
      <c r="E7" s="1045"/>
      <c r="F7" s="1045"/>
      <c r="G7" s="1045"/>
      <c r="H7" s="1045"/>
      <c r="I7" s="1045"/>
      <c r="J7" s="1045"/>
      <c r="K7" s="1045"/>
      <c r="L7" s="1045"/>
      <c r="M7" s="1045"/>
      <c r="N7" s="1045"/>
      <c r="O7" s="1045"/>
      <c r="P7" s="1046"/>
      <c r="Q7" s="1099">
        <v>25968</v>
      </c>
      <c r="R7" s="1100"/>
      <c r="S7" s="1100"/>
      <c r="T7" s="1100"/>
      <c r="U7" s="1100"/>
      <c r="V7" s="1100">
        <v>24941</v>
      </c>
      <c r="W7" s="1100"/>
      <c r="X7" s="1100"/>
      <c r="Y7" s="1100"/>
      <c r="Z7" s="1100"/>
      <c r="AA7" s="1100">
        <v>1027</v>
      </c>
      <c r="AB7" s="1100"/>
      <c r="AC7" s="1100"/>
      <c r="AD7" s="1100"/>
      <c r="AE7" s="1101"/>
      <c r="AF7" s="1102">
        <v>984</v>
      </c>
      <c r="AG7" s="1103"/>
      <c r="AH7" s="1103"/>
      <c r="AI7" s="1103"/>
      <c r="AJ7" s="1104"/>
      <c r="AK7" s="1105">
        <v>183</v>
      </c>
      <c r="AL7" s="1106"/>
      <c r="AM7" s="1106"/>
      <c r="AN7" s="1106"/>
      <c r="AO7" s="1106"/>
      <c r="AP7" s="1106">
        <v>17328</v>
      </c>
      <c r="AQ7" s="1106"/>
      <c r="AR7" s="1106"/>
      <c r="AS7" s="1106"/>
      <c r="AT7" s="1106"/>
      <c r="AU7" s="1107"/>
      <c r="AV7" s="1107"/>
      <c r="AW7" s="1107"/>
      <c r="AX7" s="1107"/>
      <c r="AY7" s="1108"/>
      <c r="AZ7" s="214"/>
      <c r="BA7" s="214"/>
      <c r="BB7" s="214"/>
      <c r="BC7" s="214"/>
      <c r="BD7" s="214"/>
      <c r="BE7" s="215"/>
      <c r="BF7" s="215"/>
      <c r="BG7" s="215"/>
      <c r="BH7" s="215"/>
      <c r="BI7" s="215"/>
      <c r="BJ7" s="215"/>
      <c r="BK7" s="215"/>
      <c r="BL7" s="215"/>
      <c r="BM7" s="215"/>
      <c r="BN7" s="215"/>
      <c r="BO7" s="215"/>
      <c r="BP7" s="215"/>
      <c r="BQ7" s="218">
        <v>1</v>
      </c>
      <c r="BR7" s="219"/>
      <c r="BS7" s="1096" t="s">
        <v>574</v>
      </c>
      <c r="BT7" s="1097"/>
      <c r="BU7" s="1097"/>
      <c r="BV7" s="1097"/>
      <c r="BW7" s="1097"/>
      <c r="BX7" s="1097"/>
      <c r="BY7" s="1097"/>
      <c r="BZ7" s="1097"/>
      <c r="CA7" s="1097"/>
      <c r="CB7" s="1097"/>
      <c r="CC7" s="1097"/>
      <c r="CD7" s="1097"/>
      <c r="CE7" s="1097"/>
      <c r="CF7" s="1097"/>
      <c r="CG7" s="1109"/>
      <c r="CH7" s="1093">
        <v>13</v>
      </c>
      <c r="CI7" s="1094"/>
      <c r="CJ7" s="1094"/>
      <c r="CK7" s="1094"/>
      <c r="CL7" s="1095"/>
      <c r="CM7" s="1093">
        <v>817</v>
      </c>
      <c r="CN7" s="1094"/>
      <c r="CO7" s="1094"/>
      <c r="CP7" s="1094"/>
      <c r="CQ7" s="1095"/>
      <c r="CR7" s="1093">
        <v>100</v>
      </c>
      <c r="CS7" s="1094"/>
      <c r="CT7" s="1094"/>
      <c r="CU7" s="1094"/>
      <c r="CV7" s="1095"/>
      <c r="CW7" s="1093" t="s">
        <v>505</v>
      </c>
      <c r="CX7" s="1094"/>
      <c r="CY7" s="1094"/>
      <c r="CZ7" s="1094"/>
      <c r="DA7" s="1095"/>
      <c r="DB7" s="1093" t="s">
        <v>505</v>
      </c>
      <c r="DC7" s="1094"/>
      <c r="DD7" s="1094"/>
      <c r="DE7" s="1094"/>
      <c r="DF7" s="1095"/>
      <c r="DG7" s="1093" t="s">
        <v>505</v>
      </c>
      <c r="DH7" s="1094"/>
      <c r="DI7" s="1094"/>
      <c r="DJ7" s="1094"/>
      <c r="DK7" s="1095"/>
      <c r="DL7" s="1093" t="s">
        <v>505</v>
      </c>
      <c r="DM7" s="1094"/>
      <c r="DN7" s="1094"/>
      <c r="DO7" s="1094"/>
      <c r="DP7" s="1095"/>
      <c r="DQ7" s="1093" t="s">
        <v>505</v>
      </c>
      <c r="DR7" s="1094"/>
      <c r="DS7" s="1094"/>
      <c r="DT7" s="1094"/>
      <c r="DU7" s="1095"/>
      <c r="DV7" s="1096"/>
      <c r="DW7" s="1097"/>
      <c r="DX7" s="1097"/>
      <c r="DY7" s="1097"/>
      <c r="DZ7" s="1098"/>
      <c r="EA7" s="216"/>
    </row>
    <row r="8" spans="1:131" s="217" customFormat="1" ht="26.25" customHeight="1">
      <c r="A8" s="220">
        <v>2</v>
      </c>
      <c r="B8" s="1027" t="s">
        <v>387</v>
      </c>
      <c r="C8" s="1028"/>
      <c r="D8" s="1028"/>
      <c r="E8" s="1028"/>
      <c r="F8" s="1028"/>
      <c r="G8" s="1028"/>
      <c r="H8" s="1028"/>
      <c r="I8" s="1028"/>
      <c r="J8" s="1028"/>
      <c r="K8" s="1028"/>
      <c r="L8" s="1028"/>
      <c r="M8" s="1028"/>
      <c r="N8" s="1028"/>
      <c r="O8" s="1028"/>
      <c r="P8" s="1029"/>
      <c r="Q8" s="1035">
        <v>24</v>
      </c>
      <c r="R8" s="1036"/>
      <c r="S8" s="1036"/>
      <c r="T8" s="1036"/>
      <c r="U8" s="1036"/>
      <c r="V8" s="1036">
        <v>0</v>
      </c>
      <c r="W8" s="1036"/>
      <c r="X8" s="1036"/>
      <c r="Y8" s="1036"/>
      <c r="Z8" s="1036"/>
      <c r="AA8" s="1036">
        <v>24</v>
      </c>
      <c r="AB8" s="1036"/>
      <c r="AC8" s="1036"/>
      <c r="AD8" s="1036"/>
      <c r="AE8" s="1037"/>
      <c r="AF8" s="1032">
        <v>24</v>
      </c>
      <c r="AG8" s="1033"/>
      <c r="AH8" s="1033"/>
      <c r="AI8" s="1033"/>
      <c r="AJ8" s="1034"/>
      <c r="AK8" s="1077" t="s">
        <v>573</v>
      </c>
      <c r="AL8" s="1078"/>
      <c r="AM8" s="1078"/>
      <c r="AN8" s="1078"/>
      <c r="AO8" s="1078"/>
      <c r="AP8" s="1077" t="s">
        <v>573</v>
      </c>
      <c r="AQ8" s="1078"/>
      <c r="AR8" s="1078"/>
      <c r="AS8" s="1078"/>
      <c r="AT8" s="1078"/>
      <c r="AU8" s="1079"/>
      <c r="AV8" s="1079"/>
      <c r="AW8" s="1079"/>
      <c r="AX8" s="1079"/>
      <c r="AY8" s="1080"/>
      <c r="AZ8" s="214"/>
      <c r="BA8" s="214"/>
      <c r="BB8" s="214"/>
      <c r="BC8" s="214"/>
      <c r="BD8" s="214"/>
      <c r="BE8" s="215"/>
      <c r="BF8" s="215"/>
      <c r="BG8" s="215"/>
      <c r="BH8" s="215"/>
      <c r="BI8" s="215"/>
      <c r="BJ8" s="215"/>
      <c r="BK8" s="215"/>
      <c r="BL8" s="215"/>
      <c r="BM8" s="215"/>
      <c r="BN8" s="215"/>
      <c r="BO8" s="215"/>
      <c r="BP8" s="215"/>
      <c r="BQ8" s="220">
        <v>2</v>
      </c>
      <c r="BR8" s="221"/>
      <c r="BS8" s="989"/>
      <c r="BT8" s="990"/>
      <c r="BU8" s="990"/>
      <c r="BV8" s="990"/>
      <c r="BW8" s="990"/>
      <c r="BX8" s="990"/>
      <c r="BY8" s="990"/>
      <c r="BZ8" s="990"/>
      <c r="CA8" s="990"/>
      <c r="CB8" s="990"/>
      <c r="CC8" s="990"/>
      <c r="CD8" s="990"/>
      <c r="CE8" s="990"/>
      <c r="CF8" s="990"/>
      <c r="CG8" s="1011"/>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16"/>
    </row>
    <row r="9" spans="1:131" s="217" customFormat="1" ht="26.25" customHeight="1">
      <c r="A9" s="220">
        <v>3</v>
      </c>
      <c r="B9" s="1027" t="s">
        <v>388</v>
      </c>
      <c r="C9" s="1028"/>
      <c r="D9" s="1028"/>
      <c r="E9" s="1028"/>
      <c r="F9" s="1028"/>
      <c r="G9" s="1028"/>
      <c r="H9" s="1028"/>
      <c r="I9" s="1028"/>
      <c r="J9" s="1028"/>
      <c r="K9" s="1028"/>
      <c r="L9" s="1028"/>
      <c r="M9" s="1028"/>
      <c r="N9" s="1028"/>
      <c r="O9" s="1028"/>
      <c r="P9" s="1029"/>
      <c r="Q9" s="1035">
        <v>31</v>
      </c>
      <c r="R9" s="1036"/>
      <c r="S9" s="1036"/>
      <c r="T9" s="1036"/>
      <c r="U9" s="1036"/>
      <c r="V9" s="1036">
        <v>31</v>
      </c>
      <c r="W9" s="1036"/>
      <c r="X9" s="1036"/>
      <c r="Y9" s="1036"/>
      <c r="Z9" s="1036"/>
      <c r="AA9" s="1036" t="s">
        <v>575</v>
      </c>
      <c r="AB9" s="1036"/>
      <c r="AC9" s="1036"/>
      <c r="AD9" s="1036"/>
      <c r="AE9" s="1037"/>
      <c r="AF9" s="1032" t="s">
        <v>129</v>
      </c>
      <c r="AG9" s="1033"/>
      <c r="AH9" s="1033"/>
      <c r="AI9" s="1033"/>
      <c r="AJ9" s="1034"/>
      <c r="AK9" s="1077">
        <v>9</v>
      </c>
      <c r="AL9" s="1078"/>
      <c r="AM9" s="1078"/>
      <c r="AN9" s="1078"/>
      <c r="AO9" s="1078"/>
      <c r="AP9" s="1078" t="s">
        <v>576</v>
      </c>
      <c r="AQ9" s="1078"/>
      <c r="AR9" s="1078"/>
      <c r="AS9" s="1078"/>
      <c r="AT9" s="1078"/>
      <c r="AU9" s="1079"/>
      <c r="AV9" s="1079"/>
      <c r="AW9" s="1079"/>
      <c r="AX9" s="1079"/>
      <c r="AY9" s="1080"/>
      <c r="AZ9" s="214"/>
      <c r="BA9" s="214"/>
      <c r="BB9" s="214"/>
      <c r="BC9" s="214"/>
      <c r="BD9" s="214"/>
      <c r="BE9" s="215"/>
      <c r="BF9" s="215"/>
      <c r="BG9" s="215"/>
      <c r="BH9" s="215"/>
      <c r="BI9" s="215"/>
      <c r="BJ9" s="215"/>
      <c r="BK9" s="215"/>
      <c r="BL9" s="215"/>
      <c r="BM9" s="215"/>
      <c r="BN9" s="215"/>
      <c r="BO9" s="215"/>
      <c r="BP9" s="215"/>
      <c r="BQ9" s="220">
        <v>3</v>
      </c>
      <c r="BR9" s="221"/>
      <c r="BS9" s="989"/>
      <c r="BT9" s="990"/>
      <c r="BU9" s="990"/>
      <c r="BV9" s="990"/>
      <c r="BW9" s="990"/>
      <c r="BX9" s="990"/>
      <c r="BY9" s="990"/>
      <c r="BZ9" s="990"/>
      <c r="CA9" s="990"/>
      <c r="CB9" s="990"/>
      <c r="CC9" s="990"/>
      <c r="CD9" s="990"/>
      <c r="CE9" s="990"/>
      <c r="CF9" s="990"/>
      <c r="CG9" s="1011"/>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16"/>
    </row>
    <row r="10" spans="1:131" s="217" customFormat="1" ht="26.25" customHeight="1">
      <c r="A10" s="220">
        <v>4</v>
      </c>
      <c r="B10" s="1027"/>
      <c r="C10" s="1028"/>
      <c r="D10" s="1028"/>
      <c r="E10" s="1028"/>
      <c r="F10" s="1028"/>
      <c r="G10" s="1028"/>
      <c r="H10" s="1028"/>
      <c r="I10" s="1028"/>
      <c r="J10" s="1028"/>
      <c r="K10" s="1028"/>
      <c r="L10" s="1028"/>
      <c r="M10" s="1028"/>
      <c r="N10" s="1028"/>
      <c r="O10" s="1028"/>
      <c r="P10" s="1029"/>
      <c r="Q10" s="1035"/>
      <c r="R10" s="1036"/>
      <c r="S10" s="1036"/>
      <c r="T10" s="1036"/>
      <c r="U10" s="1036"/>
      <c r="V10" s="1036"/>
      <c r="W10" s="1036"/>
      <c r="X10" s="1036"/>
      <c r="Y10" s="1036"/>
      <c r="Z10" s="1036"/>
      <c r="AA10" s="1036"/>
      <c r="AB10" s="1036"/>
      <c r="AC10" s="1036"/>
      <c r="AD10" s="1036"/>
      <c r="AE10" s="1037"/>
      <c r="AF10" s="1032"/>
      <c r="AG10" s="1033"/>
      <c r="AH10" s="1033"/>
      <c r="AI10" s="1033"/>
      <c r="AJ10" s="1034"/>
      <c r="AK10" s="1077"/>
      <c r="AL10" s="1078"/>
      <c r="AM10" s="1078"/>
      <c r="AN10" s="1078"/>
      <c r="AO10" s="1078"/>
      <c r="AP10" s="1078"/>
      <c r="AQ10" s="1078"/>
      <c r="AR10" s="1078"/>
      <c r="AS10" s="1078"/>
      <c r="AT10" s="1078"/>
      <c r="AU10" s="1079"/>
      <c r="AV10" s="1079"/>
      <c r="AW10" s="1079"/>
      <c r="AX10" s="1079"/>
      <c r="AY10" s="1080"/>
      <c r="AZ10" s="214"/>
      <c r="BA10" s="214"/>
      <c r="BB10" s="214"/>
      <c r="BC10" s="214"/>
      <c r="BD10" s="214"/>
      <c r="BE10" s="215"/>
      <c r="BF10" s="215"/>
      <c r="BG10" s="215"/>
      <c r="BH10" s="215"/>
      <c r="BI10" s="215"/>
      <c r="BJ10" s="215"/>
      <c r="BK10" s="215"/>
      <c r="BL10" s="215"/>
      <c r="BM10" s="215"/>
      <c r="BN10" s="215"/>
      <c r="BO10" s="215"/>
      <c r="BP10" s="215"/>
      <c r="BQ10" s="220">
        <v>4</v>
      </c>
      <c r="BR10" s="221"/>
      <c r="BS10" s="989"/>
      <c r="BT10" s="990"/>
      <c r="BU10" s="990"/>
      <c r="BV10" s="990"/>
      <c r="BW10" s="990"/>
      <c r="BX10" s="990"/>
      <c r="BY10" s="990"/>
      <c r="BZ10" s="990"/>
      <c r="CA10" s="990"/>
      <c r="CB10" s="990"/>
      <c r="CC10" s="990"/>
      <c r="CD10" s="990"/>
      <c r="CE10" s="990"/>
      <c r="CF10" s="990"/>
      <c r="CG10" s="1011"/>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16"/>
    </row>
    <row r="11" spans="1:131" s="217" customFormat="1" ht="26.25" customHeight="1">
      <c r="A11" s="220">
        <v>5</v>
      </c>
      <c r="B11" s="1027"/>
      <c r="C11" s="1028"/>
      <c r="D11" s="1028"/>
      <c r="E11" s="1028"/>
      <c r="F11" s="1028"/>
      <c r="G11" s="1028"/>
      <c r="H11" s="1028"/>
      <c r="I11" s="1028"/>
      <c r="J11" s="1028"/>
      <c r="K11" s="1028"/>
      <c r="L11" s="1028"/>
      <c r="M11" s="1028"/>
      <c r="N11" s="1028"/>
      <c r="O11" s="1028"/>
      <c r="P11" s="1029"/>
      <c r="Q11" s="1035"/>
      <c r="R11" s="1036"/>
      <c r="S11" s="1036"/>
      <c r="T11" s="1036"/>
      <c r="U11" s="1036"/>
      <c r="V11" s="1036"/>
      <c r="W11" s="1036"/>
      <c r="X11" s="1036"/>
      <c r="Y11" s="1036"/>
      <c r="Z11" s="1036"/>
      <c r="AA11" s="1036"/>
      <c r="AB11" s="1036"/>
      <c r="AC11" s="1036"/>
      <c r="AD11" s="1036"/>
      <c r="AE11" s="1037"/>
      <c r="AF11" s="1032"/>
      <c r="AG11" s="1033"/>
      <c r="AH11" s="1033"/>
      <c r="AI11" s="1033"/>
      <c r="AJ11" s="1034"/>
      <c r="AK11" s="1077"/>
      <c r="AL11" s="1078"/>
      <c r="AM11" s="1078"/>
      <c r="AN11" s="1078"/>
      <c r="AO11" s="1078"/>
      <c r="AP11" s="1078"/>
      <c r="AQ11" s="1078"/>
      <c r="AR11" s="1078"/>
      <c r="AS11" s="1078"/>
      <c r="AT11" s="1078"/>
      <c r="AU11" s="1079"/>
      <c r="AV11" s="1079"/>
      <c r="AW11" s="1079"/>
      <c r="AX11" s="1079"/>
      <c r="AY11" s="1080"/>
      <c r="AZ11" s="214"/>
      <c r="BA11" s="214"/>
      <c r="BB11" s="214"/>
      <c r="BC11" s="214"/>
      <c r="BD11" s="214"/>
      <c r="BE11" s="215"/>
      <c r="BF11" s="215"/>
      <c r="BG11" s="215"/>
      <c r="BH11" s="215"/>
      <c r="BI11" s="215"/>
      <c r="BJ11" s="215"/>
      <c r="BK11" s="215"/>
      <c r="BL11" s="215"/>
      <c r="BM11" s="215"/>
      <c r="BN11" s="215"/>
      <c r="BO11" s="215"/>
      <c r="BP11" s="215"/>
      <c r="BQ11" s="220">
        <v>5</v>
      </c>
      <c r="BR11" s="221"/>
      <c r="BS11" s="989"/>
      <c r="BT11" s="990"/>
      <c r="BU11" s="990"/>
      <c r="BV11" s="990"/>
      <c r="BW11" s="990"/>
      <c r="BX11" s="990"/>
      <c r="BY11" s="990"/>
      <c r="BZ11" s="990"/>
      <c r="CA11" s="990"/>
      <c r="CB11" s="990"/>
      <c r="CC11" s="990"/>
      <c r="CD11" s="990"/>
      <c r="CE11" s="990"/>
      <c r="CF11" s="990"/>
      <c r="CG11" s="1011"/>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16"/>
    </row>
    <row r="12" spans="1:131" s="217" customFormat="1" ht="26.25" customHeight="1">
      <c r="A12" s="220">
        <v>6</v>
      </c>
      <c r="B12" s="1027"/>
      <c r="C12" s="1028"/>
      <c r="D12" s="1028"/>
      <c r="E12" s="1028"/>
      <c r="F12" s="1028"/>
      <c r="G12" s="1028"/>
      <c r="H12" s="1028"/>
      <c r="I12" s="1028"/>
      <c r="J12" s="1028"/>
      <c r="K12" s="1028"/>
      <c r="L12" s="1028"/>
      <c r="M12" s="1028"/>
      <c r="N12" s="1028"/>
      <c r="O12" s="1028"/>
      <c r="P12" s="1029"/>
      <c r="Q12" s="1035"/>
      <c r="R12" s="1036"/>
      <c r="S12" s="1036"/>
      <c r="T12" s="1036"/>
      <c r="U12" s="1036"/>
      <c r="V12" s="1036"/>
      <c r="W12" s="1036"/>
      <c r="X12" s="1036"/>
      <c r="Y12" s="1036"/>
      <c r="Z12" s="1036"/>
      <c r="AA12" s="1036"/>
      <c r="AB12" s="1036"/>
      <c r="AC12" s="1036"/>
      <c r="AD12" s="1036"/>
      <c r="AE12" s="1037"/>
      <c r="AF12" s="1032"/>
      <c r="AG12" s="1033"/>
      <c r="AH12" s="1033"/>
      <c r="AI12" s="1033"/>
      <c r="AJ12" s="1034"/>
      <c r="AK12" s="1077"/>
      <c r="AL12" s="1078"/>
      <c r="AM12" s="1078"/>
      <c r="AN12" s="1078"/>
      <c r="AO12" s="1078"/>
      <c r="AP12" s="1078"/>
      <c r="AQ12" s="1078"/>
      <c r="AR12" s="1078"/>
      <c r="AS12" s="1078"/>
      <c r="AT12" s="1078"/>
      <c r="AU12" s="1079"/>
      <c r="AV12" s="1079"/>
      <c r="AW12" s="1079"/>
      <c r="AX12" s="1079"/>
      <c r="AY12" s="1080"/>
      <c r="AZ12" s="214"/>
      <c r="BA12" s="214"/>
      <c r="BB12" s="214"/>
      <c r="BC12" s="214"/>
      <c r="BD12" s="214"/>
      <c r="BE12" s="215"/>
      <c r="BF12" s="215"/>
      <c r="BG12" s="215"/>
      <c r="BH12" s="215"/>
      <c r="BI12" s="215"/>
      <c r="BJ12" s="215"/>
      <c r="BK12" s="215"/>
      <c r="BL12" s="215"/>
      <c r="BM12" s="215"/>
      <c r="BN12" s="215"/>
      <c r="BO12" s="215"/>
      <c r="BP12" s="215"/>
      <c r="BQ12" s="220">
        <v>6</v>
      </c>
      <c r="BR12" s="221"/>
      <c r="BS12" s="989"/>
      <c r="BT12" s="990"/>
      <c r="BU12" s="990"/>
      <c r="BV12" s="990"/>
      <c r="BW12" s="990"/>
      <c r="BX12" s="990"/>
      <c r="BY12" s="990"/>
      <c r="BZ12" s="990"/>
      <c r="CA12" s="990"/>
      <c r="CB12" s="990"/>
      <c r="CC12" s="990"/>
      <c r="CD12" s="990"/>
      <c r="CE12" s="990"/>
      <c r="CF12" s="990"/>
      <c r="CG12" s="1011"/>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16"/>
    </row>
    <row r="13" spans="1:131" s="217" customFormat="1" ht="26.25" customHeight="1">
      <c r="A13" s="220">
        <v>7</v>
      </c>
      <c r="B13" s="1027"/>
      <c r="C13" s="1028"/>
      <c r="D13" s="1028"/>
      <c r="E13" s="1028"/>
      <c r="F13" s="1028"/>
      <c r="G13" s="1028"/>
      <c r="H13" s="1028"/>
      <c r="I13" s="1028"/>
      <c r="J13" s="1028"/>
      <c r="K13" s="1028"/>
      <c r="L13" s="1028"/>
      <c r="M13" s="1028"/>
      <c r="N13" s="1028"/>
      <c r="O13" s="1028"/>
      <c r="P13" s="1029"/>
      <c r="Q13" s="1035"/>
      <c r="R13" s="1036"/>
      <c r="S13" s="1036"/>
      <c r="T13" s="1036"/>
      <c r="U13" s="1036"/>
      <c r="V13" s="1036"/>
      <c r="W13" s="1036"/>
      <c r="X13" s="1036"/>
      <c r="Y13" s="1036"/>
      <c r="Z13" s="1036"/>
      <c r="AA13" s="1036"/>
      <c r="AB13" s="1036"/>
      <c r="AC13" s="1036"/>
      <c r="AD13" s="1036"/>
      <c r="AE13" s="1037"/>
      <c r="AF13" s="1032"/>
      <c r="AG13" s="1033"/>
      <c r="AH13" s="1033"/>
      <c r="AI13" s="1033"/>
      <c r="AJ13" s="1034"/>
      <c r="AK13" s="1077"/>
      <c r="AL13" s="1078"/>
      <c r="AM13" s="1078"/>
      <c r="AN13" s="1078"/>
      <c r="AO13" s="1078"/>
      <c r="AP13" s="1078"/>
      <c r="AQ13" s="1078"/>
      <c r="AR13" s="1078"/>
      <c r="AS13" s="1078"/>
      <c r="AT13" s="1078"/>
      <c r="AU13" s="1079"/>
      <c r="AV13" s="1079"/>
      <c r="AW13" s="1079"/>
      <c r="AX13" s="1079"/>
      <c r="AY13" s="1080"/>
      <c r="AZ13" s="214"/>
      <c r="BA13" s="214"/>
      <c r="BB13" s="214"/>
      <c r="BC13" s="214"/>
      <c r="BD13" s="214"/>
      <c r="BE13" s="215"/>
      <c r="BF13" s="215"/>
      <c r="BG13" s="215"/>
      <c r="BH13" s="215"/>
      <c r="BI13" s="215"/>
      <c r="BJ13" s="215"/>
      <c r="BK13" s="215"/>
      <c r="BL13" s="215"/>
      <c r="BM13" s="215"/>
      <c r="BN13" s="215"/>
      <c r="BO13" s="215"/>
      <c r="BP13" s="215"/>
      <c r="BQ13" s="220">
        <v>7</v>
      </c>
      <c r="BR13" s="221"/>
      <c r="BS13" s="989"/>
      <c r="BT13" s="990"/>
      <c r="BU13" s="990"/>
      <c r="BV13" s="990"/>
      <c r="BW13" s="990"/>
      <c r="BX13" s="990"/>
      <c r="BY13" s="990"/>
      <c r="BZ13" s="990"/>
      <c r="CA13" s="990"/>
      <c r="CB13" s="990"/>
      <c r="CC13" s="990"/>
      <c r="CD13" s="990"/>
      <c r="CE13" s="990"/>
      <c r="CF13" s="990"/>
      <c r="CG13" s="1011"/>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16"/>
    </row>
    <row r="14" spans="1:131" s="217" customFormat="1" ht="26.25" customHeight="1">
      <c r="A14" s="220">
        <v>8</v>
      </c>
      <c r="B14" s="1027"/>
      <c r="C14" s="1028"/>
      <c r="D14" s="1028"/>
      <c r="E14" s="1028"/>
      <c r="F14" s="1028"/>
      <c r="G14" s="1028"/>
      <c r="H14" s="1028"/>
      <c r="I14" s="1028"/>
      <c r="J14" s="1028"/>
      <c r="K14" s="1028"/>
      <c r="L14" s="1028"/>
      <c r="M14" s="1028"/>
      <c r="N14" s="1028"/>
      <c r="O14" s="1028"/>
      <c r="P14" s="1029"/>
      <c r="Q14" s="1035"/>
      <c r="R14" s="1036"/>
      <c r="S14" s="1036"/>
      <c r="T14" s="1036"/>
      <c r="U14" s="1036"/>
      <c r="V14" s="1036"/>
      <c r="W14" s="1036"/>
      <c r="X14" s="1036"/>
      <c r="Y14" s="1036"/>
      <c r="Z14" s="1036"/>
      <c r="AA14" s="1036"/>
      <c r="AB14" s="1036"/>
      <c r="AC14" s="1036"/>
      <c r="AD14" s="1036"/>
      <c r="AE14" s="1037"/>
      <c r="AF14" s="1032"/>
      <c r="AG14" s="1033"/>
      <c r="AH14" s="1033"/>
      <c r="AI14" s="1033"/>
      <c r="AJ14" s="1034"/>
      <c r="AK14" s="1077"/>
      <c r="AL14" s="1078"/>
      <c r="AM14" s="1078"/>
      <c r="AN14" s="1078"/>
      <c r="AO14" s="1078"/>
      <c r="AP14" s="1078"/>
      <c r="AQ14" s="1078"/>
      <c r="AR14" s="1078"/>
      <c r="AS14" s="1078"/>
      <c r="AT14" s="1078"/>
      <c r="AU14" s="1079"/>
      <c r="AV14" s="1079"/>
      <c r="AW14" s="1079"/>
      <c r="AX14" s="1079"/>
      <c r="AY14" s="1080"/>
      <c r="AZ14" s="214"/>
      <c r="BA14" s="214"/>
      <c r="BB14" s="214"/>
      <c r="BC14" s="214"/>
      <c r="BD14" s="214"/>
      <c r="BE14" s="215"/>
      <c r="BF14" s="215"/>
      <c r="BG14" s="215"/>
      <c r="BH14" s="215"/>
      <c r="BI14" s="215"/>
      <c r="BJ14" s="215"/>
      <c r="BK14" s="215"/>
      <c r="BL14" s="215"/>
      <c r="BM14" s="215"/>
      <c r="BN14" s="215"/>
      <c r="BO14" s="215"/>
      <c r="BP14" s="215"/>
      <c r="BQ14" s="220">
        <v>8</v>
      </c>
      <c r="BR14" s="221"/>
      <c r="BS14" s="989"/>
      <c r="BT14" s="990"/>
      <c r="BU14" s="990"/>
      <c r="BV14" s="990"/>
      <c r="BW14" s="990"/>
      <c r="BX14" s="990"/>
      <c r="BY14" s="990"/>
      <c r="BZ14" s="990"/>
      <c r="CA14" s="990"/>
      <c r="CB14" s="990"/>
      <c r="CC14" s="990"/>
      <c r="CD14" s="990"/>
      <c r="CE14" s="990"/>
      <c r="CF14" s="990"/>
      <c r="CG14" s="1011"/>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16"/>
    </row>
    <row r="15" spans="1:131" s="217" customFormat="1" ht="26.25" customHeight="1">
      <c r="A15" s="220">
        <v>9</v>
      </c>
      <c r="B15" s="1027"/>
      <c r="C15" s="1028"/>
      <c r="D15" s="1028"/>
      <c r="E15" s="1028"/>
      <c r="F15" s="1028"/>
      <c r="G15" s="1028"/>
      <c r="H15" s="1028"/>
      <c r="I15" s="1028"/>
      <c r="J15" s="1028"/>
      <c r="K15" s="1028"/>
      <c r="L15" s="1028"/>
      <c r="M15" s="1028"/>
      <c r="N15" s="1028"/>
      <c r="O15" s="1028"/>
      <c r="P15" s="1029"/>
      <c r="Q15" s="1035"/>
      <c r="R15" s="1036"/>
      <c r="S15" s="1036"/>
      <c r="T15" s="1036"/>
      <c r="U15" s="1036"/>
      <c r="V15" s="1036"/>
      <c r="W15" s="1036"/>
      <c r="X15" s="1036"/>
      <c r="Y15" s="1036"/>
      <c r="Z15" s="1036"/>
      <c r="AA15" s="1036"/>
      <c r="AB15" s="1036"/>
      <c r="AC15" s="1036"/>
      <c r="AD15" s="1036"/>
      <c r="AE15" s="1037"/>
      <c r="AF15" s="1032"/>
      <c r="AG15" s="1033"/>
      <c r="AH15" s="1033"/>
      <c r="AI15" s="1033"/>
      <c r="AJ15" s="1034"/>
      <c r="AK15" s="1077"/>
      <c r="AL15" s="1078"/>
      <c r="AM15" s="1078"/>
      <c r="AN15" s="1078"/>
      <c r="AO15" s="1078"/>
      <c r="AP15" s="1078"/>
      <c r="AQ15" s="1078"/>
      <c r="AR15" s="1078"/>
      <c r="AS15" s="1078"/>
      <c r="AT15" s="1078"/>
      <c r="AU15" s="1079"/>
      <c r="AV15" s="1079"/>
      <c r="AW15" s="1079"/>
      <c r="AX15" s="1079"/>
      <c r="AY15" s="1080"/>
      <c r="AZ15" s="214"/>
      <c r="BA15" s="214"/>
      <c r="BB15" s="214"/>
      <c r="BC15" s="214"/>
      <c r="BD15" s="214"/>
      <c r="BE15" s="215"/>
      <c r="BF15" s="215"/>
      <c r="BG15" s="215"/>
      <c r="BH15" s="215"/>
      <c r="BI15" s="215"/>
      <c r="BJ15" s="215"/>
      <c r="BK15" s="215"/>
      <c r="BL15" s="215"/>
      <c r="BM15" s="215"/>
      <c r="BN15" s="215"/>
      <c r="BO15" s="215"/>
      <c r="BP15" s="215"/>
      <c r="BQ15" s="220">
        <v>9</v>
      </c>
      <c r="BR15" s="221"/>
      <c r="BS15" s="989"/>
      <c r="BT15" s="990"/>
      <c r="BU15" s="990"/>
      <c r="BV15" s="990"/>
      <c r="BW15" s="990"/>
      <c r="BX15" s="990"/>
      <c r="BY15" s="990"/>
      <c r="BZ15" s="990"/>
      <c r="CA15" s="990"/>
      <c r="CB15" s="990"/>
      <c r="CC15" s="990"/>
      <c r="CD15" s="990"/>
      <c r="CE15" s="990"/>
      <c r="CF15" s="990"/>
      <c r="CG15" s="1011"/>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16"/>
    </row>
    <row r="16" spans="1:131" s="217" customFormat="1" ht="26.25" customHeight="1">
      <c r="A16" s="220">
        <v>10</v>
      </c>
      <c r="B16" s="1027"/>
      <c r="C16" s="1028"/>
      <c r="D16" s="1028"/>
      <c r="E16" s="1028"/>
      <c r="F16" s="1028"/>
      <c r="G16" s="1028"/>
      <c r="H16" s="1028"/>
      <c r="I16" s="1028"/>
      <c r="J16" s="1028"/>
      <c r="K16" s="1028"/>
      <c r="L16" s="1028"/>
      <c r="M16" s="1028"/>
      <c r="N16" s="1028"/>
      <c r="O16" s="1028"/>
      <c r="P16" s="1029"/>
      <c r="Q16" s="1035"/>
      <c r="R16" s="1036"/>
      <c r="S16" s="1036"/>
      <c r="T16" s="1036"/>
      <c r="U16" s="1036"/>
      <c r="V16" s="1036"/>
      <c r="W16" s="1036"/>
      <c r="X16" s="1036"/>
      <c r="Y16" s="1036"/>
      <c r="Z16" s="1036"/>
      <c r="AA16" s="1036"/>
      <c r="AB16" s="1036"/>
      <c r="AC16" s="1036"/>
      <c r="AD16" s="1036"/>
      <c r="AE16" s="1037"/>
      <c r="AF16" s="1032"/>
      <c r="AG16" s="1033"/>
      <c r="AH16" s="1033"/>
      <c r="AI16" s="1033"/>
      <c r="AJ16" s="1034"/>
      <c r="AK16" s="1077"/>
      <c r="AL16" s="1078"/>
      <c r="AM16" s="1078"/>
      <c r="AN16" s="1078"/>
      <c r="AO16" s="1078"/>
      <c r="AP16" s="1078"/>
      <c r="AQ16" s="1078"/>
      <c r="AR16" s="1078"/>
      <c r="AS16" s="1078"/>
      <c r="AT16" s="1078"/>
      <c r="AU16" s="1079"/>
      <c r="AV16" s="1079"/>
      <c r="AW16" s="1079"/>
      <c r="AX16" s="1079"/>
      <c r="AY16" s="1080"/>
      <c r="AZ16" s="214"/>
      <c r="BA16" s="214"/>
      <c r="BB16" s="214"/>
      <c r="BC16" s="214"/>
      <c r="BD16" s="214"/>
      <c r="BE16" s="215"/>
      <c r="BF16" s="215"/>
      <c r="BG16" s="215"/>
      <c r="BH16" s="215"/>
      <c r="BI16" s="215"/>
      <c r="BJ16" s="215"/>
      <c r="BK16" s="215"/>
      <c r="BL16" s="215"/>
      <c r="BM16" s="215"/>
      <c r="BN16" s="215"/>
      <c r="BO16" s="215"/>
      <c r="BP16" s="215"/>
      <c r="BQ16" s="220">
        <v>10</v>
      </c>
      <c r="BR16" s="221"/>
      <c r="BS16" s="989"/>
      <c r="BT16" s="990"/>
      <c r="BU16" s="990"/>
      <c r="BV16" s="990"/>
      <c r="BW16" s="990"/>
      <c r="BX16" s="990"/>
      <c r="BY16" s="990"/>
      <c r="BZ16" s="990"/>
      <c r="CA16" s="990"/>
      <c r="CB16" s="990"/>
      <c r="CC16" s="990"/>
      <c r="CD16" s="990"/>
      <c r="CE16" s="990"/>
      <c r="CF16" s="990"/>
      <c r="CG16" s="1011"/>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16"/>
    </row>
    <row r="17" spans="1:131" s="217" customFormat="1" ht="26.25" customHeight="1">
      <c r="A17" s="220">
        <v>11</v>
      </c>
      <c r="B17" s="1027"/>
      <c r="C17" s="1028"/>
      <c r="D17" s="1028"/>
      <c r="E17" s="1028"/>
      <c r="F17" s="1028"/>
      <c r="G17" s="1028"/>
      <c r="H17" s="1028"/>
      <c r="I17" s="1028"/>
      <c r="J17" s="1028"/>
      <c r="K17" s="1028"/>
      <c r="L17" s="1028"/>
      <c r="M17" s="1028"/>
      <c r="N17" s="1028"/>
      <c r="O17" s="1028"/>
      <c r="P17" s="1029"/>
      <c r="Q17" s="1035"/>
      <c r="R17" s="1036"/>
      <c r="S17" s="1036"/>
      <c r="T17" s="1036"/>
      <c r="U17" s="1036"/>
      <c r="V17" s="1036"/>
      <c r="W17" s="1036"/>
      <c r="X17" s="1036"/>
      <c r="Y17" s="1036"/>
      <c r="Z17" s="1036"/>
      <c r="AA17" s="1036"/>
      <c r="AB17" s="1036"/>
      <c r="AC17" s="1036"/>
      <c r="AD17" s="1036"/>
      <c r="AE17" s="1037"/>
      <c r="AF17" s="1032"/>
      <c r="AG17" s="1033"/>
      <c r="AH17" s="1033"/>
      <c r="AI17" s="1033"/>
      <c r="AJ17" s="1034"/>
      <c r="AK17" s="1077"/>
      <c r="AL17" s="1078"/>
      <c r="AM17" s="1078"/>
      <c r="AN17" s="1078"/>
      <c r="AO17" s="1078"/>
      <c r="AP17" s="1078"/>
      <c r="AQ17" s="1078"/>
      <c r="AR17" s="1078"/>
      <c r="AS17" s="1078"/>
      <c r="AT17" s="1078"/>
      <c r="AU17" s="1079"/>
      <c r="AV17" s="1079"/>
      <c r="AW17" s="1079"/>
      <c r="AX17" s="1079"/>
      <c r="AY17" s="1080"/>
      <c r="AZ17" s="214"/>
      <c r="BA17" s="214"/>
      <c r="BB17" s="214"/>
      <c r="BC17" s="214"/>
      <c r="BD17" s="214"/>
      <c r="BE17" s="215"/>
      <c r="BF17" s="215"/>
      <c r="BG17" s="215"/>
      <c r="BH17" s="215"/>
      <c r="BI17" s="215"/>
      <c r="BJ17" s="215"/>
      <c r="BK17" s="215"/>
      <c r="BL17" s="215"/>
      <c r="BM17" s="215"/>
      <c r="BN17" s="215"/>
      <c r="BO17" s="215"/>
      <c r="BP17" s="215"/>
      <c r="BQ17" s="220">
        <v>11</v>
      </c>
      <c r="BR17" s="221"/>
      <c r="BS17" s="989"/>
      <c r="BT17" s="990"/>
      <c r="BU17" s="990"/>
      <c r="BV17" s="990"/>
      <c r="BW17" s="990"/>
      <c r="BX17" s="990"/>
      <c r="BY17" s="990"/>
      <c r="BZ17" s="990"/>
      <c r="CA17" s="990"/>
      <c r="CB17" s="990"/>
      <c r="CC17" s="990"/>
      <c r="CD17" s="990"/>
      <c r="CE17" s="990"/>
      <c r="CF17" s="990"/>
      <c r="CG17" s="1011"/>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16"/>
    </row>
    <row r="18" spans="1:131" s="217" customFormat="1" ht="26.25" customHeight="1">
      <c r="A18" s="220">
        <v>12</v>
      </c>
      <c r="B18" s="1027"/>
      <c r="C18" s="1028"/>
      <c r="D18" s="1028"/>
      <c r="E18" s="1028"/>
      <c r="F18" s="1028"/>
      <c r="G18" s="1028"/>
      <c r="H18" s="1028"/>
      <c r="I18" s="1028"/>
      <c r="J18" s="1028"/>
      <c r="K18" s="1028"/>
      <c r="L18" s="1028"/>
      <c r="M18" s="1028"/>
      <c r="N18" s="1028"/>
      <c r="O18" s="1028"/>
      <c r="P18" s="1029"/>
      <c r="Q18" s="1035"/>
      <c r="R18" s="1036"/>
      <c r="S18" s="1036"/>
      <c r="T18" s="1036"/>
      <c r="U18" s="1036"/>
      <c r="V18" s="1036"/>
      <c r="W18" s="1036"/>
      <c r="X18" s="1036"/>
      <c r="Y18" s="1036"/>
      <c r="Z18" s="1036"/>
      <c r="AA18" s="1036"/>
      <c r="AB18" s="1036"/>
      <c r="AC18" s="1036"/>
      <c r="AD18" s="1036"/>
      <c r="AE18" s="1037"/>
      <c r="AF18" s="1032"/>
      <c r="AG18" s="1033"/>
      <c r="AH18" s="1033"/>
      <c r="AI18" s="1033"/>
      <c r="AJ18" s="1034"/>
      <c r="AK18" s="1077"/>
      <c r="AL18" s="1078"/>
      <c r="AM18" s="1078"/>
      <c r="AN18" s="1078"/>
      <c r="AO18" s="1078"/>
      <c r="AP18" s="1078"/>
      <c r="AQ18" s="1078"/>
      <c r="AR18" s="1078"/>
      <c r="AS18" s="1078"/>
      <c r="AT18" s="1078"/>
      <c r="AU18" s="1079"/>
      <c r="AV18" s="1079"/>
      <c r="AW18" s="1079"/>
      <c r="AX18" s="1079"/>
      <c r="AY18" s="1080"/>
      <c r="AZ18" s="214"/>
      <c r="BA18" s="214"/>
      <c r="BB18" s="214"/>
      <c r="BC18" s="214"/>
      <c r="BD18" s="214"/>
      <c r="BE18" s="215"/>
      <c r="BF18" s="215"/>
      <c r="BG18" s="215"/>
      <c r="BH18" s="215"/>
      <c r="BI18" s="215"/>
      <c r="BJ18" s="215"/>
      <c r="BK18" s="215"/>
      <c r="BL18" s="215"/>
      <c r="BM18" s="215"/>
      <c r="BN18" s="215"/>
      <c r="BO18" s="215"/>
      <c r="BP18" s="215"/>
      <c r="BQ18" s="220">
        <v>12</v>
      </c>
      <c r="BR18" s="221"/>
      <c r="BS18" s="989"/>
      <c r="BT18" s="990"/>
      <c r="BU18" s="990"/>
      <c r="BV18" s="990"/>
      <c r="BW18" s="990"/>
      <c r="BX18" s="990"/>
      <c r="BY18" s="990"/>
      <c r="BZ18" s="990"/>
      <c r="CA18" s="990"/>
      <c r="CB18" s="990"/>
      <c r="CC18" s="990"/>
      <c r="CD18" s="990"/>
      <c r="CE18" s="990"/>
      <c r="CF18" s="990"/>
      <c r="CG18" s="1011"/>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16"/>
    </row>
    <row r="19" spans="1:131" s="217" customFormat="1" ht="26.25" customHeight="1">
      <c r="A19" s="220">
        <v>13</v>
      </c>
      <c r="B19" s="1027"/>
      <c r="C19" s="1028"/>
      <c r="D19" s="1028"/>
      <c r="E19" s="1028"/>
      <c r="F19" s="1028"/>
      <c r="G19" s="1028"/>
      <c r="H19" s="1028"/>
      <c r="I19" s="1028"/>
      <c r="J19" s="1028"/>
      <c r="K19" s="1028"/>
      <c r="L19" s="1028"/>
      <c r="M19" s="1028"/>
      <c r="N19" s="1028"/>
      <c r="O19" s="1028"/>
      <c r="P19" s="1029"/>
      <c r="Q19" s="1035"/>
      <c r="R19" s="1036"/>
      <c r="S19" s="1036"/>
      <c r="T19" s="1036"/>
      <c r="U19" s="1036"/>
      <c r="V19" s="1036"/>
      <c r="W19" s="1036"/>
      <c r="X19" s="1036"/>
      <c r="Y19" s="1036"/>
      <c r="Z19" s="1036"/>
      <c r="AA19" s="1036"/>
      <c r="AB19" s="1036"/>
      <c r="AC19" s="1036"/>
      <c r="AD19" s="1036"/>
      <c r="AE19" s="1037"/>
      <c r="AF19" s="1032"/>
      <c r="AG19" s="1033"/>
      <c r="AH19" s="1033"/>
      <c r="AI19" s="1033"/>
      <c r="AJ19" s="1034"/>
      <c r="AK19" s="1077"/>
      <c r="AL19" s="1078"/>
      <c r="AM19" s="1078"/>
      <c r="AN19" s="1078"/>
      <c r="AO19" s="1078"/>
      <c r="AP19" s="1078"/>
      <c r="AQ19" s="1078"/>
      <c r="AR19" s="1078"/>
      <c r="AS19" s="1078"/>
      <c r="AT19" s="1078"/>
      <c r="AU19" s="1079"/>
      <c r="AV19" s="1079"/>
      <c r="AW19" s="1079"/>
      <c r="AX19" s="1079"/>
      <c r="AY19" s="1080"/>
      <c r="AZ19" s="214"/>
      <c r="BA19" s="214"/>
      <c r="BB19" s="214"/>
      <c r="BC19" s="214"/>
      <c r="BD19" s="214"/>
      <c r="BE19" s="215"/>
      <c r="BF19" s="215"/>
      <c r="BG19" s="215"/>
      <c r="BH19" s="215"/>
      <c r="BI19" s="215"/>
      <c r="BJ19" s="215"/>
      <c r="BK19" s="215"/>
      <c r="BL19" s="215"/>
      <c r="BM19" s="215"/>
      <c r="BN19" s="215"/>
      <c r="BO19" s="215"/>
      <c r="BP19" s="215"/>
      <c r="BQ19" s="220">
        <v>13</v>
      </c>
      <c r="BR19" s="221"/>
      <c r="BS19" s="989"/>
      <c r="BT19" s="990"/>
      <c r="BU19" s="990"/>
      <c r="BV19" s="990"/>
      <c r="BW19" s="990"/>
      <c r="BX19" s="990"/>
      <c r="BY19" s="990"/>
      <c r="BZ19" s="990"/>
      <c r="CA19" s="990"/>
      <c r="CB19" s="990"/>
      <c r="CC19" s="990"/>
      <c r="CD19" s="990"/>
      <c r="CE19" s="990"/>
      <c r="CF19" s="990"/>
      <c r="CG19" s="1011"/>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16"/>
    </row>
    <row r="20" spans="1:131" s="217" customFormat="1" ht="26.25" customHeight="1">
      <c r="A20" s="220">
        <v>14</v>
      </c>
      <c r="B20" s="1027"/>
      <c r="C20" s="1028"/>
      <c r="D20" s="1028"/>
      <c r="E20" s="1028"/>
      <c r="F20" s="1028"/>
      <c r="G20" s="1028"/>
      <c r="H20" s="1028"/>
      <c r="I20" s="1028"/>
      <c r="J20" s="1028"/>
      <c r="K20" s="1028"/>
      <c r="L20" s="1028"/>
      <c r="M20" s="1028"/>
      <c r="N20" s="1028"/>
      <c r="O20" s="1028"/>
      <c r="P20" s="1029"/>
      <c r="Q20" s="1035"/>
      <c r="R20" s="1036"/>
      <c r="S20" s="1036"/>
      <c r="T20" s="1036"/>
      <c r="U20" s="1036"/>
      <c r="V20" s="1036"/>
      <c r="W20" s="1036"/>
      <c r="X20" s="1036"/>
      <c r="Y20" s="1036"/>
      <c r="Z20" s="1036"/>
      <c r="AA20" s="1036"/>
      <c r="AB20" s="1036"/>
      <c r="AC20" s="1036"/>
      <c r="AD20" s="1036"/>
      <c r="AE20" s="1037"/>
      <c r="AF20" s="1032"/>
      <c r="AG20" s="1033"/>
      <c r="AH20" s="1033"/>
      <c r="AI20" s="1033"/>
      <c r="AJ20" s="1034"/>
      <c r="AK20" s="1077"/>
      <c r="AL20" s="1078"/>
      <c r="AM20" s="1078"/>
      <c r="AN20" s="1078"/>
      <c r="AO20" s="1078"/>
      <c r="AP20" s="1078"/>
      <c r="AQ20" s="1078"/>
      <c r="AR20" s="1078"/>
      <c r="AS20" s="1078"/>
      <c r="AT20" s="1078"/>
      <c r="AU20" s="1079"/>
      <c r="AV20" s="1079"/>
      <c r="AW20" s="1079"/>
      <c r="AX20" s="1079"/>
      <c r="AY20" s="1080"/>
      <c r="AZ20" s="214"/>
      <c r="BA20" s="214"/>
      <c r="BB20" s="214"/>
      <c r="BC20" s="214"/>
      <c r="BD20" s="214"/>
      <c r="BE20" s="215"/>
      <c r="BF20" s="215"/>
      <c r="BG20" s="215"/>
      <c r="BH20" s="215"/>
      <c r="BI20" s="215"/>
      <c r="BJ20" s="215"/>
      <c r="BK20" s="215"/>
      <c r="BL20" s="215"/>
      <c r="BM20" s="215"/>
      <c r="BN20" s="215"/>
      <c r="BO20" s="215"/>
      <c r="BP20" s="215"/>
      <c r="BQ20" s="220">
        <v>14</v>
      </c>
      <c r="BR20" s="221"/>
      <c r="BS20" s="989"/>
      <c r="BT20" s="990"/>
      <c r="BU20" s="990"/>
      <c r="BV20" s="990"/>
      <c r="BW20" s="990"/>
      <c r="BX20" s="990"/>
      <c r="BY20" s="990"/>
      <c r="BZ20" s="990"/>
      <c r="CA20" s="990"/>
      <c r="CB20" s="990"/>
      <c r="CC20" s="990"/>
      <c r="CD20" s="990"/>
      <c r="CE20" s="990"/>
      <c r="CF20" s="990"/>
      <c r="CG20" s="1011"/>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16"/>
    </row>
    <row r="21" spans="1:131" s="217" customFormat="1" ht="26.25" customHeight="1" thickBot="1">
      <c r="A21" s="220">
        <v>15</v>
      </c>
      <c r="B21" s="1027"/>
      <c r="C21" s="1028"/>
      <c r="D21" s="1028"/>
      <c r="E21" s="1028"/>
      <c r="F21" s="1028"/>
      <c r="G21" s="1028"/>
      <c r="H21" s="1028"/>
      <c r="I21" s="1028"/>
      <c r="J21" s="1028"/>
      <c r="K21" s="1028"/>
      <c r="L21" s="1028"/>
      <c r="M21" s="1028"/>
      <c r="N21" s="1028"/>
      <c r="O21" s="1028"/>
      <c r="P21" s="1029"/>
      <c r="Q21" s="1035"/>
      <c r="R21" s="1036"/>
      <c r="S21" s="1036"/>
      <c r="T21" s="1036"/>
      <c r="U21" s="1036"/>
      <c r="V21" s="1036"/>
      <c r="W21" s="1036"/>
      <c r="X21" s="1036"/>
      <c r="Y21" s="1036"/>
      <c r="Z21" s="1036"/>
      <c r="AA21" s="1036"/>
      <c r="AB21" s="1036"/>
      <c r="AC21" s="1036"/>
      <c r="AD21" s="1036"/>
      <c r="AE21" s="1037"/>
      <c r="AF21" s="1032"/>
      <c r="AG21" s="1033"/>
      <c r="AH21" s="1033"/>
      <c r="AI21" s="1033"/>
      <c r="AJ21" s="1034"/>
      <c r="AK21" s="1077"/>
      <c r="AL21" s="1078"/>
      <c r="AM21" s="1078"/>
      <c r="AN21" s="1078"/>
      <c r="AO21" s="1078"/>
      <c r="AP21" s="1078"/>
      <c r="AQ21" s="1078"/>
      <c r="AR21" s="1078"/>
      <c r="AS21" s="1078"/>
      <c r="AT21" s="1078"/>
      <c r="AU21" s="1079"/>
      <c r="AV21" s="1079"/>
      <c r="AW21" s="1079"/>
      <c r="AX21" s="1079"/>
      <c r="AY21" s="1080"/>
      <c r="AZ21" s="214"/>
      <c r="BA21" s="214"/>
      <c r="BB21" s="214"/>
      <c r="BC21" s="214"/>
      <c r="BD21" s="214"/>
      <c r="BE21" s="215"/>
      <c r="BF21" s="215"/>
      <c r="BG21" s="215"/>
      <c r="BH21" s="215"/>
      <c r="BI21" s="215"/>
      <c r="BJ21" s="215"/>
      <c r="BK21" s="215"/>
      <c r="BL21" s="215"/>
      <c r="BM21" s="215"/>
      <c r="BN21" s="215"/>
      <c r="BO21" s="215"/>
      <c r="BP21" s="215"/>
      <c r="BQ21" s="220">
        <v>15</v>
      </c>
      <c r="BR21" s="221"/>
      <c r="BS21" s="989"/>
      <c r="BT21" s="990"/>
      <c r="BU21" s="990"/>
      <c r="BV21" s="990"/>
      <c r="BW21" s="990"/>
      <c r="BX21" s="990"/>
      <c r="BY21" s="990"/>
      <c r="BZ21" s="990"/>
      <c r="CA21" s="990"/>
      <c r="CB21" s="990"/>
      <c r="CC21" s="990"/>
      <c r="CD21" s="990"/>
      <c r="CE21" s="990"/>
      <c r="CF21" s="990"/>
      <c r="CG21" s="1011"/>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16"/>
    </row>
    <row r="22" spans="1:131" s="217" customFormat="1" ht="26.25" customHeight="1">
      <c r="A22" s="220">
        <v>16</v>
      </c>
      <c r="B22" s="1027"/>
      <c r="C22" s="1028"/>
      <c r="D22" s="1028"/>
      <c r="E22" s="1028"/>
      <c r="F22" s="1028"/>
      <c r="G22" s="1028"/>
      <c r="H22" s="1028"/>
      <c r="I22" s="1028"/>
      <c r="J22" s="1028"/>
      <c r="K22" s="1028"/>
      <c r="L22" s="1028"/>
      <c r="M22" s="1028"/>
      <c r="N22" s="1028"/>
      <c r="O22" s="1028"/>
      <c r="P22" s="1029"/>
      <c r="Q22" s="1070"/>
      <c r="R22" s="1071"/>
      <c r="S22" s="1071"/>
      <c r="T22" s="1071"/>
      <c r="U22" s="1071"/>
      <c r="V22" s="1071"/>
      <c r="W22" s="1071"/>
      <c r="X22" s="1071"/>
      <c r="Y22" s="1071"/>
      <c r="Z22" s="1071"/>
      <c r="AA22" s="1071"/>
      <c r="AB22" s="1071"/>
      <c r="AC22" s="1071"/>
      <c r="AD22" s="1071"/>
      <c r="AE22" s="1072"/>
      <c r="AF22" s="1032"/>
      <c r="AG22" s="1033"/>
      <c r="AH22" s="1033"/>
      <c r="AI22" s="1033"/>
      <c r="AJ22" s="1034"/>
      <c r="AK22" s="1073"/>
      <c r="AL22" s="1074"/>
      <c r="AM22" s="1074"/>
      <c r="AN22" s="1074"/>
      <c r="AO22" s="1074"/>
      <c r="AP22" s="1074"/>
      <c r="AQ22" s="1074"/>
      <c r="AR22" s="1074"/>
      <c r="AS22" s="1074"/>
      <c r="AT22" s="1074"/>
      <c r="AU22" s="1075"/>
      <c r="AV22" s="1075"/>
      <c r="AW22" s="1075"/>
      <c r="AX22" s="1075"/>
      <c r="AY22" s="1076"/>
      <c r="AZ22" s="1025" t="s">
        <v>389</v>
      </c>
      <c r="BA22" s="1025"/>
      <c r="BB22" s="1025"/>
      <c r="BC22" s="1025"/>
      <c r="BD22" s="1026"/>
      <c r="BE22" s="215"/>
      <c r="BF22" s="215"/>
      <c r="BG22" s="215"/>
      <c r="BH22" s="215"/>
      <c r="BI22" s="215"/>
      <c r="BJ22" s="215"/>
      <c r="BK22" s="215"/>
      <c r="BL22" s="215"/>
      <c r="BM22" s="215"/>
      <c r="BN22" s="215"/>
      <c r="BO22" s="215"/>
      <c r="BP22" s="215"/>
      <c r="BQ22" s="220">
        <v>16</v>
      </c>
      <c r="BR22" s="221"/>
      <c r="BS22" s="989"/>
      <c r="BT22" s="990"/>
      <c r="BU22" s="990"/>
      <c r="BV22" s="990"/>
      <c r="BW22" s="990"/>
      <c r="BX22" s="990"/>
      <c r="BY22" s="990"/>
      <c r="BZ22" s="990"/>
      <c r="CA22" s="990"/>
      <c r="CB22" s="990"/>
      <c r="CC22" s="990"/>
      <c r="CD22" s="990"/>
      <c r="CE22" s="990"/>
      <c r="CF22" s="990"/>
      <c r="CG22" s="1011"/>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16"/>
    </row>
    <row r="23" spans="1:131" s="217" customFormat="1" ht="26.25" customHeight="1" thickBot="1">
      <c r="A23" s="222" t="s">
        <v>390</v>
      </c>
      <c r="B23" s="934" t="s">
        <v>391</v>
      </c>
      <c r="C23" s="935"/>
      <c r="D23" s="935"/>
      <c r="E23" s="935"/>
      <c r="F23" s="935"/>
      <c r="G23" s="935"/>
      <c r="H23" s="935"/>
      <c r="I23" s="935"/>
      <c r="J23" s="935"/>
      <c r="K23" s="935"/>
      <c r="L23" s="935"/>
      <c r="M23" s="935"/>
      <c r="N23" s="935"/>
      <c r="O23" s="935"/>
      <c r="P23" s="945"/>
      <c r="Q23" s="1064">
        <v>25992</v>
      </c>
      <c r="R23" s="1058"/>
      <c r="S23" s="1058"/>
      <c r="T23" s="1058"/>
      <c r="U23" s="1058"/>
      <c r="V23" s="1058">
        <v>24942</v>
      </c>
      <c r="W23" s="1058"/>
      <c r="X23" s="1058"/>
      <c r="Y23" s="1058"/>
      <c r="Z23" s="1058"/>
      <c r="AA23" s="1058">
        <v>1050</v>
      </c>
      <c r="AB23" s="1058"/>
      <c r="AC23" s="1058"/>
      <c r="AD23" s="1058"/>
      <c r="AE23" s="1065"/>
      <c r="AF23" s="1066">
        <v>1007</v>
      </c>
      <c r="AG23" s="1058"/>
      <c r="AH23" s="1058"/>
      <c r="AI23" s="1058"/>
      <c r="AJ23" s="1067"/>
      <c r="AK23" s="1068"/>
      <c r="AL23" s="1069"/>
      <c r="AM23" s="1069"/>
      <c r="AN23" s="1069"/>
      <c r="AO23" s="1069"/>
      <c r="AP23" s="1058">
        <v>17328</v>
      </c>
      <c r="AQ23" s="1058"/>
      <c r="AR23" s="1058"/>
      <c r="AS23" s="1058"/>
      <c r="AT23" s="1058"/>
      <c r="AU23" s="1059"/>
      <c r="AV23" s="1059"/>
      <c r="AW23" s="1059"/>
      <c r="AX23" s="1059"/>
      <c r="AY23" s="1060"/>
      <c r="AZ23" s="1061" t="s">
        <v>129</v>
      </c>
      <c r="BA23" s="1062"/>
      <c r="BB23" s="1062"/>
      <c r="BC23" s="1062"/>
      <c r="BD23" s="1063"/>
      <c r="BE23" s="215"/>
      <c r="BF23" s="215"/>
      <c r="BG23" s="215"/>
      <c r="BH23" s="215"/>
      <c r="BI23" s="215"/>
      <c r="BJ23" s="215"/>
      <c r="BK23" s="215"/>
      <c r="BL23" s="215"/>
      <c r="BM23" s="215"/>
      <c r="BN23" s="215"/>
      <c r="BO23" s="215"/>
      <c r="BP23" s="215"/>
      <c r="BQ23" s="220">
        <v>17</v>
      </c>
      <c r="BR23" s="221"/>
      <c r="BS23" s="989"/>
      <c r="BT23" s="990"/>
      <c r="BU23" s="990"/>
      <c r="BV23" s="990"/>
      <c r="BW23" s="990"/>
      <c r="BX23" s="990"/>
      <c r="BY23" s="990"/>
      <c r="BZ23" s="990"/>
      <c r="CA23" s="990"/>
      <c r="CB23" s="990"/>
      <c r="CC23" s="990"/>
      <c r="CD23" s="990"/>
      <c r="CE23" s="990"/>
      <c r="CF23" s="990"/>
      <c r="CG23" s="1011"/>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16"/>
    </row>
    <row r="24" spans="1:131" s="217" customFormat="1" ht="26.25" customHeight="1">
      <c r="A24" s="1057" t="s">
        <v>392</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14"/>
      <c r="BA24" s="214"/>
      <c r="BB24" s="214"/>
      <c r="BC24" s="214"/>
      <c r="BD24" s="214"/>
      <c r="BE24" s="215"/>
      <c r="BF24" s="215"/>
      <c r="BG24" s="215"/>
      <c r="BH24" s="215"/>
      <c r="BI24" s="215"/>
      <c r="BJ24" s="215"/>
      <c r="BK24" s="215"/>
      <c r="BL24" s="215"/>
      <c r="BM24" s="215"/>
      <c r="BN24" s="215"/>
      <c r="BO24" s="215"/>
      <c r="BP24" s="215"/>
      <c r="BQ24" s="220">
        <v>18</v>
      </c>
      <c r="BR24" s="221"/>
      <c r="BS24" s="989"/>
      <c r="BT24" s="990"/>
      <c r="BU24" s="990"/>
      <c r="BV24" s="990"/>
      <c r="BW24" s="990"/>
      <c r="BX24" s="990"/>
      <c r="BY24" s="990"/>
      <c r="BZ24" s="990"/>
      <c r="CA24" s="990"/>
      <c r="CB24" s="990"/>
      <c r="CC24" s="990"/>
      <c r="CD24" s="990"/>
      <c r="CE24" s="990"/>
      <c r="CF24" s="990"/>
      <c r="CG24" s="1011"/>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16"/>
    </row>
    <row r="25" spans="1:131" ht="26.25" customHeight="1" thickBot="1">
      <c r="A25" s="1056" t="s">
        <v>393</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14"/>
      <c r="BK25" s="214"/>
      <c r="BL25" s="214"/>
      <c r="BM25" s="214"/>
      <c r="BN25" s="214"/>
      <c r="BO25" s="223"/>
      <c r="BP25" s="223"/>
      <c r="BQ25" s="220">
        <v>19</v>
      </c>
      <c r="BR25" s="221"/>
      <c r="BS25" s="989"/>
      <c r="BT25" s="990"/>
      <c r="BU25" s="990"/>
      <c r="BV25" s="990"/>
      <c r="BW25" s="990"/>
      <c r="BX25" s="990"/>
      <c r="BY25" s="990"/>
      <c r="BZ25" s="990"/>
      <c r="CA25" s="990"/>
      <c r="CB25" s="990"/>
      <c r="CC25" s="990"/>
      <c r="CD25" s="990"/>
      <c r="CE25" s="990"/>
      <c r="CF25" s="990"/>
      <c r="CG25" s="1011"/>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12"/>
    </row>
    <row r="26" spans="1:131" ht="26.25" customHeight="1">
      <c r="A26" s="992" t="s">
        <v>369</v>
      </c>
      <c r="B26" s="993"/>
      <c r="C26" s="993"/>
      <c r="D26" s="993"/>
      <c r="E26" s="993"/>
      <c r="F26" s="993"/>
      <c r="G26" s="993"/>
      <c r="H26" s="993"/>
      <c r="I26" s="993"/>
      <c r="J26" s="993"/>
      <c r="K26" s="993"/>
      <c r="L26" s="993"/>
      <c r="M26" s="993"/>
      <c r="N26" s="993"/>
      <c r="O26" s="993"/>
      <c r="P26" s="994"/>
      <c r="Q26" s="998" t="s">
        <v>394</v>
      </c>
      <c r="R26" s="999"/>
      <c r="S26" s="999"/>
      <c r="T26" s="999"/>
      <c r="U26" s="1000"/>
      <c r="V26" s="998" t="s">
        <v>395</v>
      </c>
      <c r="W26" s="999"/>
      <c r="X26" s="999"/>
      <c r="Y26" s="999"/>
      <c r="Z26" s="1000"/>
      <c r="AA26" s="998" t="s">
        <v>396</v>
      </c>
      <c r="AB26" s="999"/>
      <c r="AC26" s="999"/>
      <c r="AD26" s="999"/>
      <c r="AE26" s="999"/>
      <c r="AF26" s="1052" t="s">
        <v>397</v>
      </c>
      <c r="AG26" s="1005"/>
      <c r="AH26" s="1005"/>
      <c r="AI26" s="1005"/>
      <c r="AJ26" s="1053"/>
      <c r="AK26" s="999" t="s">
        <v>398</v>
      </c>
      <c r="AL26" s="999"/>
      <c r="AM26" s="999"/>
      <c r="AN26" s="999"/>
      <c r="AO26" s="1000"/>
      <c r="AP26" s="998" t="s">
        <v>399</v>
      </c>
      <c r="AQ26" s="999"/>
      <c r="AR26" s="999"/>
      <c r="AS26" s="999"/>
      <c r="AT26" s="1000"/>
      <c r="AU26" s="998" t="s">
        <v>400</v>
      </c>
      <c r="AV26" s="999"/>
      <c r="AW26" s="999"/>
      <c r="AX26" s="999"/>
      <c r="AY26" s="1000"/>
      <c r="AZ26" s="998" t="s">
        <v>401</v>
      </c>
      <c r="BA26" s="999"/>
      <c r="BB26" s="999"/>
      <c r="BC26" s="999"/>
      <c r="BD26" s="1000"/>
      <c r="BE26" s="998" t="s">
        <v>376</v>
      </c>
      <c r="BF26" s="999"/>
      <c r="BG26" s="999"/>
      <c r="BH26" s="999"/>
      <c r="BI26" s="1012"/>
      <c r="BJ26" s="214"/>
      <c r="BK26" s="214"/>
      <c r="BL26" s="214"/>
      <c r="BM26" s="214"/>
      <c r="BN26" s="214"/>
      <c r="BO26" s="223"/>
      <c r="BP26" s="223"/>
      <c r="BQ26" s="220">
        <v>20</v>
      </c>
      <c r="BR26" s="221"/>
      <c r="BS26" s="989"/>
      <c r="BT26" s="990"/>
      <c r="BU26" s="990"/>
      <c r="BV26" s="990"/>
      <c r="BW26" s="990"/>
      <c r="BX26" s="990"/>
      <c r="BY26" s="990"/>
      <c r="BZ26" s="990"/>
      <c r="CA26" s="990"/>
      <c r="CB26" s="990"/>
      <c r="CC26" s="990"/>
      <c r="CD26" s="990"/>
      <c r="CE26" s="990"/>
      <c r="CF26" s="990"/>
      <c r="CG26" s="1011"/>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12"/>
    </row>
    <row r="27" spans="1:13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4"/>
      <c r="AG27" s="1008"/>
      <c r="AH27" s="1008"/>
      <c r="AI27" s="1008"/>
      <c r="AJ27" s="105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3"/>
      <c r="BJ27" s="214"/>
      <c r="BK27" s="214"/>
      <c r="BL27" s="214"/>
      <c r="BM27" s="214"/>
      <c r="BN27" s="214"/>
      <c r="BO27" s="223"/>
      <c r="BP27" s="223"/>
      <c r="BQ27" s="220">
        <v>21</v>
      </c>
      <c r="BR27" s="221"/>
      <c r="BS27" s="989"/>
      <c r="BT27" s="990"/>
      <c r="BU27" s="990"/>
      <c r="BV27" s="990"/>
      <c r="BW27" s="990"/>
      <c r="BX27" s="990"/>
      <c r="BY27" s="990"/>
      <c r="BZ27" s="990"/>
      <c r="CA27" s="990"/>
      <c r="CB27" s="990"/>
      <c r="CC27" s="990"/>
      <c r="CD27" s="990"/>
      <c r="CE27" s="990"/>
      <c r="CF27" s="990"/>
      <c r="CG27" s="1011"/>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12"/>
    </row>
    <row r="28" spans="1:131" ht="26.25" customHeight="1" thickTop="1">
      <c r="A28" s="224">
        <v>1</v>
      </c>
      <c r="B28" s="1044" t="s">
        <v>402</v>
      </c>
      <c r="C28" s="1045"/>
      <c r="D28" s="1045"/>
      <c r="E28" s="1045"/>
      <c r="F28" s="1045"/>
      <c r="G28" s="1045"/>
      <c r="H28" s="1045"/>
      <c r="I28" s="1045"/>
      <c r="J28" s="1045"/>
      <c r="K28" s="1045"/>
      <c r="L28" s="1045"/>
      <c r="M28" s="1045"/>
      <c r="N28" s="1045"/>
      <c r="O28" s="1045"/>
      <c r="P28" s="1046"/>
      <c r="Q28" s="1047">
        <v>5988</v>
      </c>
      <c r="R28" s="1048"/>
      <c r="S28" s="1048"/>
      <c r="T28" s="1048"/>
      <c r="U28" s="1048"/>
      <c r="V28" s="1048">
        <v>5856</v>
      </c>
      <c r="W28" s="1048"/>
      <c r="X28" s="1048"/>
      <c r="Y28" s="1048"/>
      <c r="Z28" s="1048"/>
      <c r="AA28" s="1048">
        <v>132</v>
      </c>
      <c r="AB28" s="1048"/>
      <c r="AC28" s="1048"/>
      <c r="AD28" s="1048"/>
      <c r="AE28" s="1049"/>
      <c r="AF28" s="1050">
        <v>132</v>
      </c>
      <c r="AG28" s="1048"/>
      <c r="AH28" s="1048"/>
      <c r="AI28" s="1048"/>
      <c r="AJ28" s="1051"/>
      <c r="AK28" s="1039">
        <v>544</v>
      </c>
      <c r="AL28" s="1040"/>
      <c r="AM28" s="1040"/>
      <c r="AN28" s="1040"/>
      <c r="AO28" s="1040"/>
      <c r="AP28" s="1040" t="s">
        <v>505</v>
      </c>
      <c r="AQ28" s="1040"/>
      <c r="AR28" s="1040"/>
      <c r="AS28" s="1040"/>
      <c r="AT28" s="1040"/>
      <c r="AU28" s="1040" t="s">
        <v>505</v>
      </c>
      <c r="AV28" s="1040"/>
      <c r="AW28" s="1040"/>
      <c r="AX28" s="1040"/>
      <c r="AY28" s="1040"/>
      <c r="AZ28" s="1041" t="s">
        <v>582</v>
      </c>
      <c r="BA28" s="1041"/>
      <c r="BB28" s="1041"/>
      <c r="BC28" s="1041"/>
      <c r="BD28" s="1041"/>
      <c r="BE28" s="1042"/>
      <c r="BF28" s="1042"/>
      <c r="BG28" s="1042"/>
      <c r="BH28" s="1042"/>
      <c r="BI28" s="1043"/>
      <c r="BJ28" s="214"/>
      <c r="BK28" s="214"/>
      <c r="BL28" s="214"/>
      <c r="BM28" s="214"/>
      <c r="BN28" s="214"/>
      <c r="BO28" s="223"/>
      <c r="BP28" s="223"/>
      <c r="BQ28" s="220">
        <v>22</v>
      </c>
      <c r="BR28" s="221"/>
      <c r="BS28" s="989"/>
      <c r="BT28" s="990"/>
      <c r="BU28" s="990"/>
      <c r="BV28" s="990"/>
      <c r="BW28" s="990"/>
      <c r="BX28" s="990"/>
      <c r="BY28" s="990"/>
      <c r="BZ28" s="990"/>
      <c r="CA28" s="990"/>
      <c r="CB28" s="990"/>
      <c r="CC28" s="990"/>
      <c r="CD28" s="990"/>
      <c r="CE28" s="990"/>
      <c r="CF28" s="990"/>
      <c r="CG28" s="1011"/>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12"/>
    </row>
    <row r="29" spans="1:131" ht="26.25" customHeight="1">
      <c r="A29" s="224">
        <v>2</v>
      </c>
      <c r="B29" s="1027" t="s">
        <v>403</v>
      </c>
      <c r="C29" s="1028"/>
      <c r="D29" s="1028"/>
      <c r="E29" s="1028"/>
      <c r="F29" s="1028"/>
      <c r="G29" s="1028"/>
      <c r="H29" s="1028"/>
      <c r="I29" s="1028"/>
      <c r="J29" s="1028"/>
      <c r="K29" s="1028"/>
      <c r="L29" s="1028"/>
      <c r="M29" s="1028"/>
      <c r="N29" s="1028"/>
      <c r="O29" s="1028"/>
      <c r="P29" s="1029"/>
      <c r="Q29" s="1035">
        <v>5487</v>
      </c>
      <c r="R29" s="1036"/>
      <c r="S29" s="1036"/>
      <c r="T29" s="1036"/>
      <c r="U29" s="1036"/>
      <c r="V29" s="1036">
        <v>5290</v>
      </c>
      <c r="W29" s="1036"/>
      <c r="X29" s="1036"/>
      <c r="Y29" s="1036"/>
      <c r="Z29" s="1036"/>
      <c r="AA29" s="1036">
        <v>197</v>
      </c>
      <c r="AB29" s="1036"/>
      <c r="AC29" s="1036"/>
      <c r="AD29" s="1036"/>
      <c r="AE29" s="1037"/>
      <c r="AF29" s="1032">
        <v>197</v>
      </c>
      <c r="AG29" s="1033"/>
      <c r="AH29" s="1033"/>
      <c r="AI29" s="1033"/>
      <c r="AJ29" s="1034"/>
      <c r="AK29" s="977">
        <v>903</v>
      </c>
      <c r="AL29" s="968"/>
      <c r="AM29" s="968"/>
      <c r="AN29" s="968"/>
      <c r="AO29" s="968"/>
      <c r="AP29" s="968" t="s">
        <v>505</v>
      </c>
      <c r="AQ29" s="968"/>
      <c r="AR29" s="968"/>
      <c r="AS29" s="968"/>
      <c r="AT29" s="968"/>
      <c r="AU29" s="968" t="s">
        <v>505</v>
      </c>
      <c r="AV29" s="968"/>
      <c r="AW29" s="968"/>
      <c r="AX29" s="968"/>
      <c r="AY29" s="968"/>
      <c r="AZ29" s="1038" t="s">
        <v>582</v>
      </c>
      <c r="BA29" s="1038"/>
      <c r="BB29" s="1038"/>
      <c r="BC29" s="1038"/>
      <c r="BD29" s="1038"/>
      <c r="BE29" s="969"/>
      <c r="BF29" s="969"/>
      <c r="BG29" s="969"/>
      <c r="BH29" s="969"/>
      <c r="BI29" s="970"/>
      <c r="BJ29" s="214"/>
      <c r="BK29" s="214"/>
      <c r="BL29" s="214"/>
      <c r="BM29" s="214"/>
      <c r="BN29" s="214"/>
      <c r="BO29" s="223"/>
      <c r="BP29" s="223"/>
      <c r="BQ29" s="220">
        <v>23</v>
      </c>
      <c r="BR29" s="221"/>
      <c r="BS29" s="989"/>
      <c r="BT29" s="990"/>
      <c r="BU29" s="990"/>
      <c r="BV29" s="990"/>
      <c r="BW29" s="990"/>
      <c r="BX29" s="990"/>
      <c r="BY29" s="990"/>
      <c r="BZ29" s="990"/>
      <c r="CA29" s="990"/>
      <c r="CB29" s="990"/>
      <c r="CC29" s="990"/>
      <c r="CD29" s="990"/>
      <c r="CE29" s="990"/>
      <c r="CF29" s="990"/>
      <c r="CG29" s="1011"/>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12"/>
    </row>
    <row r="30" spans="1:131" ht="26.25" customHeight="1">
      <c r="A30" s="224">
        <v>3</v>
      </c>
      <c r="B30" s="1027" t="s">
        <v>404</v>
      </c>
      <c r="C30" s="1028"/>
      <c r="D30" s="1028"/>
      <c r="E30" s="1028"/>
      <c r="F30" s="1028"/>
      <c r="G30" s="1028"/>
      <c r="H30" s="1028"/>
      <c r="I30" s="1028"/>
      <c r="J30" s="1028"/>
      <c r="K30" s="1028"/>
      <c r="L30" s="1028"/>
      <c r="M30" s="1028"/>
      <c r="N30" s="1028"/>
      <c r="O30" s="1028"/>
      <c r="P30" s="1029"/>
      <c r="Q30" s="1035">
        <v>1736</v>
      </c>
      <c r="R30" s="1036"/>
      <c r="S30" s="1036"/>
      <c r="T30" s="1036"/>
      <c r="U30" s="1036"/>
      <c r="V30" s="1036">
        <v>1720</v>
      </c>
      <c r="W30" s="1036"/>
      <c r="X30" s="1036"/>
      <c r="Y30" s="1036"/>
      <c r="Z30" s="1036"/>
      <c r="AA30" s="1036">
        <v>16</v>
      </c>
      <c r="AB30" s="1036"/>
      <c r="AC30" s="1036"/>
      <c r="AD30" s="1036"/>
      <c r="AE30" s="1037"/>
      <c r="AF30" s="1032">
        <v>16</v>
      </c>
      <c r="AG30" s="1033"/>
      <c r="AH30" s="1033"/>
      <c r="AI30" s="1033"/>
      <c r="AJ30" s="1034"/>
      <c r="AK30" s="977">
        <v>887</v>
      </c>
      <c r="AL30" s="968"/>
      <c r="AM30" s="968"/>
      <c r="AN30" s="968"/>
      <c r="AO30" s="968"/>
      <c r="AP30" s="968" t="s">
        <v>505</v>
      </c>
      <c r="AQ30" s="968"/>
      <c r="AR30" s="968"/>
      <c r="AS30" s="968"/>
      <c r="AT30" s="968"/>
      <c r="AU30" s="968" t="s">
        <v>505</v>
      </c>
      <c r="AV30" s="968"/>
      <c r="AW30" s="968"/>
      <c r="AX30" s="968"/>
      <c r="AY30" s="968"/>
      <c r="AZ30" s="1038" t="s">
        <v>582</v>
      </c>
      <c r="BA30" s="1038"/>
      <c r="BB30" s="1038"/>
      <c r="BC30" s="1038"/>
      <c r="BD30" s="1038"/>
      <c r="BE30" s="969"/>
      <c r="BF30" s="969"/>
      <c r="BG30" s="969"/>
      <c r="BH30" s="969"/>
      <c r="BI30" s="970"/>
      <c r="BJ30" s="214"/>
      <c r="BK30" s="214"/>
      <c r="BL30" s="214"/>
      <c r="BM30" s="214"/>
      <c r="BN30" s="214"/>
      <c r="BO30" s="223"/>
      <c r="BP30" s="223"/>
      <c r="BQ30" s="220">
        <v>24</v>
      </c>
      <c r="BR30" s="221"/>
      <c r="BS30" s="989"/>
      <c r="BT30" s="990"/>
      <c r="BU30" s="990"/>
      <c r="BV30" s="990"/>
      <c r="BW30" s="990"/>
      <c r="BX30" s="990"/>
      <c r="BY30" s="990"/>
      <c r="BZ30" s="990"/>
      <c r="CA30" s="990"/>
      <c r="CB30" s="990"/>
      <c r="CC30" s="990"/>
      <c r="CD30" s="990"/>
      <c r="CE30" s="990"/>
      <c r="CF30" s="990"/>
      <c r="CG30" s="1011"/>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12"/>
    </row>
    <row r="31" spans="1:131" ht="26.25" customHeight="1">
      <c r="A31" s="224">
        <v>4</v>
      </c>
      <c r="B31" s="1027" t="s">
        <v>405</v>
      </c>
      <c r="C31" s="1028"/>
      <c r="D31" s="1028"/>
      <c r="E31" s="1028"/>
      <c r="F31" s="1028"/>
      <c r="G31" s="1028"/>
      <c r="H31" s="1028"/>
      <c r="I31" s="1028"/>
      <c r="J31" s="1028"/>
      <c r="K31" s="1028"/>
      <c r="L31" s="1028"/>
      <c r="M31" s="1028"/>
      <c r="N31" s="1028"/>
      <c r="O31" s="1028"/>
      <c r="P31" s="1029"/>
      <c r="Q31" s="1035">
        <v>9656</v>
      </c>
      <c r="R31" s="1036"/>
      <c r="S31" s="1036"/>
      <c r="T31" s="1036"/>
      <c r="U31" s="1036"/>
      <c r="V31" s="1036">
        <v>9148</v>
      </c>
      <c r="W31" s="1036"/>
      <c r="X31" s="1036"/>
      <c r="Y31" s="1036"/>
      <c r="Z31" s="1036"/>
      <c r="AA31" s="1036">
        <v>508</v>
      </c>
      <c r="AB31" s="1036"/>
      <c r="AC31" s="1036"/>
      <c r="AD31" s="1036"/>
      <c r="AE31" s="1037"/>
      <c r="AF31" s="1032">
        <v>1446</v>
      </c>
      <c r="AG31" s="1033"/>
      <c r="AH31" s="1033"/>
      <c r="AI31" s="1033"/>
      <c r="AJ31" s="1034"/>
      <c r="AK31" s="977">
        <v>1498</v>
      </c>
      <c r="AL31" s="968"/>
      <c r="AM31" s="968"/>
      <c r="AN31" s="968"/>
      <c r="AO31" s="968"/>
      <c r="AP31" s="968">
        <v>7171</v>
      </c>
      <c r="AQ31" s="968"/>
      <c r="AR31" s="968"/>
      <c r="AS31" s="968"/>
      <c r="AT31" s="968"/>
      <c r="AU31" s="968">
        <v>4417</v>
      </c>
      <c r="AV31" s="968"/>
      <c r="AW31" s="968"/>
      <c r="AX31" s="968"/>
      <c r="AY31" s="968"/>
      <c r="AZ31" s="1038" t="s">
        <v>582</v>
      </c>
      <c r="BA31" s="1038"/>
      <c r="BB31" s="1038"/>
      <c r="BC31" s="1038"/>
      <c r="BD31" s="1038"/>
      <c r="BE31" s="969" t="s">
        <v>406</v>
      </c>
      <c r="BF31" s="969"/>
      <c r="BG31" s="969"/>
      <c r="BH31" s="969"/>
      <c r="BI31" s="970"/>
      <c r="BJ31" s="214"/>
      <c r="BK31" s="214"/>
      <c r="BL31" s="214"/>
      <c r="BM31" s="214"/>
      <c r="BN31" s="214"/>
      <c r="BO31" s="223"/>
      <c r="BP31" s="223"/>
      <c r="BQ31" s="220">
        <v>25</v>
      </c>
      <c r="BR31" s="221"/>
      <c r="BS31" s="989"/>
      <c r="BT31" s="990"/>
      <c r="BU31" s="990"/>
      <c r="BV31" s="990"/>
      <c r="BW31" s="990"/>
      <c r="BX31" s="990"/>
      <c r="BY31" s="990"/>
      <c r="BZ31" s="990"/>
      <c r="CA31" s="990"/>
      <c r="CB31" s="990"/>
      <c r="CC31" s="990"/>
      <c r="CD31" s="990"/>
      <c r="CE31" s="990"/>
      <c r="CF31" s="990"/>
      <c r="CG31" s="1011"/>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12"/>
    </row>
    <row r="32" spans="1:131" ht="26.25" customHeight="1">
      <c r="A32" s="224">
        <v>5</v>
      </c>
      <c r="B32" s="1027" t="s">
        <v>407</v>
      </c>
      <c r="C32" s="1028"/>
      <c r="D32" s="1028"/>
      <c r="E32" s="1028"/>
      <c r="F32" s="1028"/>
      <c r="G32" s="1028"/>
      <c r="H32" s="1028"/>
      <c r="I32" s="1028"/>
      <c r="J32" s="1028"/>
      <c r="K32" s="1028"/>
      <c r="L32" s="1028"/>
      <c r="M32" s="1028"/>
      <c r="N32" s="1028"/>
      <c r="O32" s="1028"/>
      <c r="P32" s="1029"/>
      <c r="Q32" s="1035">
        <v>717</v>
      </c>
      <c r="R32" s="1036"/>
      <c r="S32" s="1036"/>
      <c r="T32" s="1036"/>
      <c r="U32" s="1036"/>
      <c r="V32" s="1036">
        <v>687</v>
      </c>
      <c r="W32" s="1036"/>
      <c r="X32" s="1036"/>
      <c r="Y32" s="1036"/>
      <c r="Z32" s="1036"/>
      <c r="AA32" s="1036">
        <v>29</v>
      </c>
      <c r="AB32" s="1036"/>
      <c r="AC32" s="1036"/>
      <c r="AD32" s="1036"/>
      <c r="AE32" s="1037"/>
      <c r="AF32" s="1032">
        <v>490</v>
      </c>
      <c r="AG32" s="1033"/>
      <c r="AH32" s="1033"/>
      <c r="AI32" s="1033"/>
      <c r="AJ32" s="1034"/>
      <c r="AK32" s="977">
        <v>396</v>
      </c>
      <c r="AL32" s="968"/>
      <c r="AM32" s="968"/>
      <c r="AN32" s="968"/>
      <c r="AO32" s="968"/>
      <c r="AP32" s="968">
        <v>7198</v>
      </c>
      <c r="AQ32" s="968"/>
      <c r="AR32" s="968"/>
      <c r="AS32" s="968"/>
      <c r="AT32" s="968"/>
      <c r="AU32" s="968">
        <v>5096</v>
      </c>
      <c r="AV32" s="968"/>
      <c r="AW32" s="968"/>
      <c r="AX32" s="968"/>
      <c r="AY32" s="968"/>
      <c r="AZ32" s="1038" t="s">
        <v>505</v>
      </c>
      <c r="BA32" s="1038"/>
      <c r="BB32" s="1038"/>
      <c r="BC32" s="1038"/>
      <c r="BD32" s="1038"/>
      <c r="BE32" s="969" t="s">
        <v>406</v>
      </c>
      <c r="BF32" s="969"/>
      <c r="BG32" s="969"/>
      <c r="BH32" s="969"/>
      <c r="BI32" s="970"/>
      <c r="BJ32" s="214"/>
      <c r="BK32" s="214"/>
      <c r="BL32" s="214"/>
      <c r="BM32" s="214"/>
      <c r="BN32" s="214"/>
      <c r="BO32" s="223"/>
      <c r="BP32" s="223"/>
      <c r="BQ32" s="220">
        <v>26</v>
      </c>
      <c r="BR32" s="221"/>
      <c r="BS32" s="989"/>
      <c r="BT32" s="990"/>
      <c r="BU32" s="990"/>
      <c r="BV32" s="990"/>
      <c r="BW32" s="990"/>
      <c r="BX32" s="990"/>
      <c r="BY32" s="990"/>
      <c r="BZ32" s="990"/>
      <c r="CA32" s="990"/>
      <c r="CB32" s="990"/>
      <c r="CC32" s="990"/>
      <c r="CD32" s="990"/>
      <c r="CE32" s="990"/>
      <c r="CF32" s="990"/>
      <c r="CG32" s="1011"/>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12"/>
    </row>
    <row r="33" spans="1:131" ht="26.25" customHeight="1">
      <c r="A33" s="224">
        <v>6</v>
      </c>
      <c r="B33" s="1027" t="s">
        <v>408</v>
      </c>
      <c r="C33" s="1028"/>
      <c r="D33" s="1028"/>
      <c r="E33" s="1028"/>
      <c r="F33" s="1028"/>
      <c r="G33" s="1028"/>
      <c r="H33" s="1028"/>
      <c r="I33" s="1028"/>
      <c r="J33" s="1028"/>
      <c r="K33" s="1028"/>
      <c r="L33" s="1028"/>
      <c r="M33" s="1028"/>
      <c r="N33" s="1028"/>
      <c r="O33" s="1028"/>
      <c r="P33" s="1029"/>
      <c r="Q33" s="1035">
        <v>1226</v>
      </c>
      <c r="R33" s="1036"/>
      <c r="S33" s="1036"/>
      <c r="T33" s="1036"/>
      <c r="U33" s="1036"/>
      <c r="V33" s="1036">
        <v>1157</v>
      </c>
      <c r="W33" s="1036"/>
      <c r="X33" s="1036"/>
      <c r="Y33" s="1036"/>
      <c r="Z33" s="1036"/>
      <c r="AA33" s="1036">
        <v>68</v>
      </c>
      <c r="AB33" s="1036"/>
      <c r="AC33" s="1036"/>
      <c r="AD33" s="1036"/>
      <c r="AE33" s="1037"/>
      <c r="AF33" s="1032">
        <v>1276</v>
      </c>
      <c r="AG33" s="1033"/>
      <c r="AH33" s="1033"/>
      <c r="AI33" s="1033"/>
      <c r="AJ33" s="1034"/>
      <c r="AK33" s="977">
        <v>5</v>
      </c>
      <c r="AL33" s="968"/>
      <c r="AM33" s="968"/>
      <c r="AN33" s="968"/>
      <c r="AO33" s="968"/>
      <c r="AP33" s="968">
        <v>3551</v>
      </c>
      <c r="AQ33" s="968"/>
      <c r="AR33" s="968"/>
      <c r="AS33" s="968"/>
      <c r="AT33" s="968"/>
      <c r="AU33" s="968">
        <v>18</v>
      </c>
      <c r="AV33" s="968"/>
      <c r="AW33" s="968"/>
      <c r="AX33" s="968"/>
      <c r="AY33" s="968"/>
      <c r="AZ33" s="1038" t="s">
        <v>505</v>
      </c>
      <c r="BA33" s="1038"/>
      <c r="BB33" s="1038"/>
      <c r="BC33" s="1038"/>
      <c r="BD33" s="1038"/>
      <c r="BE33" s="969" t="s">
        <v>406</v>
      </c>
      <c r="BF33" s="969"/>
      <c r="BG33" s="969"/>
      <c r="BH33" s="969"/>
      <c r="BI33" s="970"/>
      <c r="BJ33" s="214"/>
      <c r="BK33" s="214"/>
      <c r="BL33" s="214"/>
      <c r="BM33" s="214"/>
      <c r="BN33" s="214"/>
      <c r="BO33" s="223"/>
      <c r="BP33" s="223"/>
      <c r="BQ33" s="220">
        <v>27</v>
      </c>
      <c r="BR33" s="221"/>
      <c r="BS33" s="989"/>
      <c r="BT33" s="990"/>
      <c r="BU33" s="990"/>
      <c r="BV33" s="990"/>
      <c r="BW33" s="990"/>
      <c r="BX33" s="990"/>
      <c r="BY33" s="990"/>
      <c r="BZ33" s="990"/>
      <c r="CA33" s="990"/>
      <c r="CB33" s="990"/>
      <c r="CC33" s="990"/>
      <c r="CD33" s="990"/>
      <c r="CE33" s="990"/>
      <c r="CF33" s="990"/>
      <c r="CG33" s="1011"/>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12"/>
    </row>
    <row r="34" spans="1:131" ht="26.25" customHeight="1">
      <c r="A34" s="224">
        <v>7</v>
      </c>
      <c r="B34" s="1027"/>
      <c r="C34" s="1028"/>
      <c r="D34" s="1028"/>
      <c r="E34" s="1028"/>
      <c r="F34" s="1028"/>
      <c r="G34" s="1028"/>
      <c r="H34" s="1028"/>
      <c r="I34" s="1028"/>
      <c r="J34" s="1028"/>
      <c r="K34" s="1028"/>
      <c r="L34" s="1028"/>
      <c r="M34" s="1028"/>
      <c r="N34" s="1028"/>
      <c r="O34" s="1028"/>
      <c r="P34" s="1029"/>
      <c r="Q34" s="1035"/>
      <c r="R34" s="1036"/>
      <c r="S34" s="1036"/>
      <c r="T34" s="1036"/>
      <c r="U34" s="1036"/>
      <c r="V34" s="1036"/>
      <c r="W34" s="1036"/>
      <c r="X34" s="1036"/>
      <c r="Y34" s="1036"/>
      <c r="Z34" s="1036"/>
      <c r="AA34" s="1036"/>
      <c r="AB34" s="1036"/>
      <c r="AC34" s="1036"/>
      <c r="AD34" s="1036"/>
      <c r="AE34" s="1037"/>
      <c r="AF34" s="1032"/>
      <c r="AG34" s="1033"/>
      <c r="AH34" s="1033"/>
      <c r="AI34" s="1033"/>
      <c r="AJ34" s="1034"/>
      <c r="AK34" s="977"/>
      <c r="AL34" s="968"/>
      <c r="AM34" s="968"/>
      <c r="AN34" s="968"/>
      <c r="AO34" s="968"/>
      <c r="AP34" s="968"/>
      <c r="AQ34" s="968"/>
      <c r="AR34" s="968"/>
      <c r="AS34" s="968"/>
      <c r="AT34" s="968"/>
      <c r="AU34" s="968"/>
      <c r="AV34" s="968"/>
      <c r="AW34" s="968"/>
      <c r="AX34" s="968"/>
      <c r="AY34" s="968"/>
      <c r="AZ34" s="1038"/>
      <c r="BA34" s="1038"/>
      <c r="BB34" s="1038"/>
      <c r="BC34" s="1038"/>
      <c r="BD34" s="1038"/>
      <c r="BE34" s="969"/>
      <c r="BF34" s="969"/>
      <c r="BG34" s="969"/>
      <c r="BH34" s="969"/>
      <c r="BI34" s="970"/>
      <c r="BJ34" s="214"/>
      <c r="BK34" s="214"/>
      <c r="BL34" s="214"/>
      <c r="BM34" s="214"/>
      <c r="BN34" s="214"/>
      <c r="BO34" s="223"/>
      <c r="BP34" s="223"/>
      <c r="BQ34" s="220">
        <v>28</v>
      </c>
      <c r="BR34" s="221"/>
      <c r="BS34" s="989"/>
      <c r="BT34" s="990"/>
      <c r="BU34" s="990"/>
      <c r="BV34" s="990"/>
      <c r="BW34" s="990"/>
      <c r="BX34" s="990"/>
      <c r="BY34" s="990"/>
      <c r="BZ34" s="990"/>
      <c r="CA34" s="990"/>
      <c r="CB34" s="990"/>
      <c r="CC34" s="990"/>
      <c r="CD34" s="990"/>
      <c r="CE34" s="990"/>
      <c r="CF34" s="990"/>
      <c r="CG34" s="1011"/>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12"/>
    </row>
    <row r="35" spans="1:131" ht="26.25" customHeight="1">
      <c r="A35" s="224">
        <v>8</v>
      </c>
      <c r="B35" s="1027"/>
      <c r="C35" s="1028"/>
      <c r="D35" s="1028"/>
      <c r="E35" s="1028"/>
      <c r="F35" s="1028"/>
      <c r="G35" s="1028"/>
      <c r="H35" s="1028"/>
      <c r="I35" s="1028"/>
      <c r="J35" s="1028"/>
      <c r="K35" s="1028"/>
      <c r="L35" s="1028"/>
      <c r="M35" s="1028"/>
      <c r="N35" s="1028"/>
      <c r="O35" s="1028"/>
      <c r="P35" s="1029"/>
      <c r="Q35" s="1035"/>
      <c r="R35" s="1036"/>
      <c r="S35" s="1036"/>
      <c r="T35" s="1036"/>
      <c r="U35" s="1036"/>
      <c r="V35" s="1036"/>
      <c r="W35" s="1036"/>
      <c r="X35" s="1036"/>
      <c r="Y35" s="1036"/>
      <c r="Z35" s="1036"/>
      <c r="AA35" s="1036"/>
      <c r="AB35" s="1036"/>
      <c r="AC35" s="1036"/>
      <c r="AD35" s="1036"/>
      <c r="AE35" s="1037"/>
      <c r="AF35" s="1032"/>
      <c r="AG35" s="1033"/>
      <c r="AH35" s="1033"/>
      <c r="AI35" s="1033"/>
      <c r="AJ35" s="1034"/>
      <c r="AK35" s="977"/>
      <c r="AL35" s="968"/>
      <c r="AM35" s="968"/>
      <c r="AN35" s="968"/>
      <c r="AO35" s="968"/>
      <c r="AP35" s="968"/>
      <c r="AQ35" s="968"/>
      <c r="AR35" s="968"/>
      <c r="AS35" s="968"/>
      <c r="AT35" s="968"/>
      <c r="AU35" s="968"/>
      <c r="AV35" s="968"/>
      <c r="AW35" s="968"/>
      <c r="AX35" s="968"/>
      <c r="AY35" s="968"/>
      <c r="AZ35" s="1038"/>
      <c r="BA35" s="1038"/>
      <c r="BB35" s="1038"/>
      <c r="BC35" s="1038"/>
      <c r="BD35" s="1038"/>
      <c r="BE35" s="969"/>
      <c r="BF35" s="969"/>
      <c r="BG35" s="969"/>
      <c r="BH35" s="969"/>
      <c r="BI35" s="970"/>
      <c r="BJ35" s="214"/>
      <c r="BK35" s="214"/>
      <c r="BL35" s="214"/>
      <c r="BM35" s="214"/>
      <c r="BN35" s="214"/>
      <c r="BO35" s="223"/>
      <c r="BP35" s="223"/>
      <c r="BQ35" s="220">
        <v>29</v>
      </c>
      <c r="BR35" s="221"/>
      <c r="BS35" s="989"/>
      <c r="BT35" s="990"/>
      <c r="BU35" s="990"/>
      <c r="BV35" s="990"/>
      <c r="BW35" s="990"/>
      <c r="BX35" s="990"/>
      <c r="BY35" s="990"/>
      <c r="BZ35" s="990"/>
      <c r="CA35" s="990"/>
      <c r="CB35" s="990"/>
      <c r="CC35" s="990"/>
      <c r="CD35" s="990"/>
      <c r="CE35" s="990"/>
      <c r="CF35" s="990"/>
      <c r="CG35" s="1011"/>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12"/>
    </row>
    <row r="36" spans="1:131" ht="26.25" customHeight="1">
      <c r="A36" s="224">
        <v>9</v>
      </c>
      <c r="B36" s="1027"/>
      <c r="C36" s="1028"/>
      <c r="D36" s="1028"/>
      <c r="E36" s="1028"/>
      <c r="F36" s="1028"/>
      <c r="G36" s="1028"/>
      <c r="H36" s="1028"/>
      <c r="I36" s="1028"/>
      <c r="J36" s="1028"/>
      <c r="K36" s="1028"/>
      <c r="L36" s="1028"/>
      <c r="M36" s="1028"/>
      <c r="N36" s="1028"/>
      <c r="O36" s="1028"/>
      <c r="P36" s="1029"/>
      <c r="Q36" s="1035"/>
      <c r="R36" s="1036"/>
      <c r="S36" s="1036"/>
      <c r="T36" s="1036"/>
      <c r="U36" s="1036"/>
      <c r="V36" s="1036"/>
      <c r="W36" s="1036"/>
      <c r="X36" s="1036"/>
      <c r="Y36" s="1036"/>
      <c r="Z36" s="1036"/>
      <c r="AA36" s="1036"/>
      <c r="AB36" s="1036"/>
      <c r="AC36" s="1036"/>
      <c r="AD36" s="1036"/>
      <c r="AE36" s="1037"/>
      <c r="AF36" s="1032"/>
      <c r="AG36" s="1033"/>
      <c r="AH36" s="1033"/>
      <c r="AI36" s="1033"/>
      <c r="AJ36" s="1034"/>
      <c r="AK36" s="977"/>
      <c r="AL36" s="968"/>
      <c r="AM36" s="968"/>
      <c r="AN36" s="968"/>
      <c r="AO36" s="968"/>
      <c r="AP36" s="968"/>
      <c r="AQ36" s="968"/>
      <c r="AR36" s="968"/>
      <c r="AS36" s="968"/>
      <c r="AT36" s="968"/>
      <c r="AU36" s="968"/>
      <c r="AV36" s="968"/>
      <c r="AW36" s="968"/>
      <c r="AX36" s="968"/>
      <c r="AY36" s="968"/>
      <c r="AZ36" s="1038"/>
      <c r="BA36" s="1038"/>
      <c r="BB36" s="1038"/>
      <c r="BC36" s="1038"/>
      <c r="BD36" s="1038"/>
      <c r="BE36" s="969"/>
      <c r="BF36" s="969"/>
      <c r="BG36" s="969"/>
      <c r="BH36" s="969"/>
      <c r="BI36" s="970"/>
      <c r="BJ36" s="214"/>
      <c r="BK36" s="214"/>
      <c r="BL36" s="214"/>
      <c r="BM36" s="214"/>
      <c r="BN36" s="214"/>
      <c r="BO36" s="223"/>
      <c r="BP36" s="223"/>
      <c r="BQ36" s="220">
        <v>30</v>
      </c>
      <c r="BR36" s="221"/>
      <c r="BS36" s="989"/>
      <c r="BT36" s="990"/>
      <c r="BU36" s="990"/>
      <c r="BV36" s="990"/>
      <c r="BW36" s="990"/>
      <c r="BX36" s="990"/>
      <c r="BY36" s="990"/>
      <c r="BZ36" s="990"/>
      <c r="CA36" s="990"/>
      <c r="CB36" s="990"/>
      <c r="CC36" s="990"/>
      <c r="CD36" s="990"/>
      <c r="CE36" s="990"/>
      <c r="CF36" s="990"/>
      <c r="CG36" s="1011"/>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12"/>
    </row>
    <row r="37" spans="1:131" ht="26.25" customHeight="1">
      <c r="A37" s="224">
        <v>10</v>
      </c>
      <c r="B37" s="1027"/>
      <c r="C37" s="1028"/>
      <c r="D37" s="1028"/>
      <c r="E37" s="1028"/>
      <c r="F37" s="1028"/>
      <c r="G37" s="1028"/>
      <c r="H37" s="1028"/>
      <c r="I37" s="1028"/>
      <c r="J37" s="1028"/>
      <c r="K37" s="1028"/>
      <c r="L37" s="1028"/>
      <c r="M37" s="1028"/>
      <c r="N37" s="1028"/>
      <c r="O37" s="1028"/>
      <c r="P37" s="1029"/>
      <c r="Q37" s="1035"/>
      <c r="R37" s="1036"/>
      <c r="S37" s="1036"/>
      <c r="T37" s="1036"/>
      <c r="U37" s="1036"/>
      <c r="V37" s="1036"/>
      <c r="W37" s="1036"/>
      <c r="X37" s="1036"/>
      <c r="Y37" s="1036"/>
      <c r="Z37" s="1036"/>
      <c r="AA37" s="1036"/>
      <c r="AB37" s="1036"/>
      <c r="AC37" s="1036"/>
      <c r="AD37" s="1036"/>
      <c r="AE37" s="1037"/>
      <c r="AF37" s="1032"/>
      <c r="AG37" s="1033"/>
      <c r="AH37" s="1033"/>
      <c r="AI37" s="1033"/>
      <c r="AJ37" s="1034"/>
      <c r="AK37" s="977"/>
      <c r="AL37" s="968"/>
      <c r="AM37" s="968"/>
      <c r="AN37" s="968"/>
      <c r="AO37" s="968"/>
      <c r="AP37" s="968"/>
      <c r="AQ37" s="968"/>
      <c r="AR37" s="968"/>
      <c r="AS37" s="968"/>
      <c r="AT37" s="968"/>
      <c r="AU37" s="968"/>
      <c r="AV37" s="968"/>
      <c r="AW37" s="968"/>
      <c r="AX37" s="968"/>
      <c r="AY37" s="968"/>
      <c r="AZ37" s="1038"/>
      <c r="BA37" s="1038"/>
      <c r="BB37" s="1038"/>
      <c r="BC37" s="1038"/>
      <c r="BD37" s="1038"/>
      <c r="BE37" s="969"/>
      <c r="BF37" s="969"/>
      <c r="BG37" s="969"/>
      <c r="BH37" s="969"/>
      <c r="BI37" s="970"/>
      <c r="BJ37" s="214"/>
      <c r="BK37" s="214"/>
      <c r="BL37" s="214"/>
      <c r="BM37" s="214"/>
      <c r="BN37" s="214"/>
      <c r="BO37" s="223"/>
      <c r="BP37" s="223"/>
      <c r="BQ37" s="220">
        <v>31</v>
      </c>
      <c r="BR37" s="221"/>
      <c r="BS37" s="989"/>
      <c r="BT37" s="990"/>
      <c r="BU37" s="990"/>
      <c r="BV37" s="990"/>
      <c r="BW37" s="990"/>
      <c r="BX37" s="990"/>
      <c r="BY37" s="990"/>
      <c r="BZ37" s="990"/>
      <c r="CA37" s="990"/>
      <c r="CB37" s="990"/>
      <c r="CC37" s="990"/>
      <c r="CD37" s="990"/>
      <c r="CE37" s="990"/>
      <c r="CF37" s="990"/>
      <c r="CG37" s="1011"/>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12"/>
    </row>
    <row r="38" spans="1:131" ht="26.25" customHeight="1">
      <c r="A38" s="224">
        <v>11</v>
      </c>
      <c r="B38" s="1027"/>
      <c r="C38" s="1028"/>
      <c r="D38" s="1028"/>
      <c r="E38" s="1028"/>
      <c r="F38" s="1028"/>
      <c r="G38" s="1028"/>
      <c r="H38" s="1028"/>
      <c r="I38" s="1028"/>
      <c r="J38" s="1028"/>
      <c r="K38" s="1028"/>
      <c r="L38" s="1028"/>
      <c r="M38" s="1028"/>
      <c r="N38" s="1028"/>
      <c r="O38" s="1028"/>
      <c r="P38" s="1029"/>
      <c r="Q38" s="1035"/>
      <c r="R38" s="1036"/>
      <c r="S38" s="1036"/>
      <c r="T38" s="1036"/>
      <c r="U38" s="1036"/>
      <c r="V38" s="1036"/>
      <c r="W38" s="1036"/>
      <c r="X38" s="1036"/>
      <c r="Y38" s="1036"/>
      <c r="Z38" s="1036"/>
      <c r="AA38" s="1036"/>
      <c r="AB38" s="1036"/>
      <c r="AC38" s="1036"/>
      <c r="AD38" s="1036"/>
      <c r="AE38" s="1037"/>
      <c r="AF38" s="1032"/>
      <c r="AG38" s="1033"/>
      <c r="AH38" s="1033"/>
      <c r="AI38" s="1033"/>
      <c r="AJ38" s="1034"/>
      <c r="AK38" s="977"/>
      <c r="AL38" s="968"/>
      <c r="AM38" s="968"/>
      <c r="AN38" s="968"/>
      <c r="AO38" s="968"/>
      <c r="AP38" s="968"/>
      <c r="AQ38" s="968"/>
      <c r="AR38" s="968"/>
      <c r="AS38" s="968"/>
      <c r="AT38" s="968"/>
      <c r="AU38" s="968"/>
      <c r="AV38" s="968"/>
      <c r="AW38" s="968"/>
      <c r="AX38" s="968"/>
      <c r="AY38" s="968"/>
      <c r="AZ38" s="1038"/>
      <c r="BA38" s="1038"/>
      <c r="BB38" s="1038"/>
      <c r="BC38" s="1038"/>
      <c r="BD38" s="1038"/>
      <c r="BE38" s="969"/>
      <c r="BF38" s="969"/>
      <c r="BG38" s="969"/>
      <c r="BH38" s="969"/>
      <c r="BI38" s="970"/>
      <c r="BJ38" s="214"/>
      <c r="BK38" s="214"/>
      <c r="BL38" s="214"/>
      <c r="BM38" s="214"/>
      <c r="BN38" s="214"/>
      <c r="BO38" s="223"/>
      <c r="BP38" s="223"/>
      <c r="BQ38" s="220">
        <v>32</v>
      </c>
      <c r="BR38" s="221"/>
      <c r="BS38" s="989"/>
      <c r="BT38" s="990"/>
      <c r="BU38" s="990"/>
      <c r="BV38" s="990"/>
      <c r="BW38" s="990"/>
      <c r="BX38" s="990"/>
      <c r="BY38" s="990"/>
      <c r="BZ38" s="990"/>
      <c r="CA38" s="990"/>
      <c r="CB38" s="990"/>
      <c r="CC38" s="990"/>
      <c r="CD38" s="990"/>
      <c r="CE38" s="990"/>
      <c r="CF38" s="990"/>
      <c r="CG38" s="1011"/>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12"/>
    </row>
    <row r="39" spans="1:131" ht="26.25" customHeight="1">
      <c r="A39" s="224">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77"/>
      <c r="AL39" s="968"/>
      <c r="AM39" s="968"/>
      <c r="AN39" s="968"/>
      <c r="AO39" s="968"/>
      <c r="AP39" s="968"/>
      <c r="AQ39" s="968"/>
      <c r="AR39" s="968"/>
      <c r="AS39" s="968"/>
      <c r="AT39" s="968"/>
      <c r="AU39" s="968"/>
      <c r="AV39" s="968"/>
      <c r="AW39" s="968"/>
      <c r="AX39" s="968"/>
      <c r="AY39" s="968"/>
      <c r="AZ39" s="1038"/>
      <c r="BA39" s="1038"/>
      <c r="BB39" s="1038"/>
      <c r="BC39" s="1038"/>
      <c r="BD39" s="1038"/>
      <c r="BE39" s="969"/>
      <c r="BF39" s="969"/>
      <c r="BG39" s="969"/>
      <c r="BH39" s="969"/>
      <c r="BI39" s="970"/>
      <c r="BJ39" s="214"/>
      <c r="BK39" s="214"/>
      <c r="BL39" s="214"/>
      <c r="BM39" s="214"/>
      <c r="BN39" s="214"/>
      <c r="BO39" s="223"/>
      <c r="BP39" s="223"/>
      <c r="BQ39" s="220">
        <v>33</v>
      </c>
      <c r="BR39" s="221"/>
      <c r="BS39" s="989"/>
      <c r="BT39" s="990"/>
      <c r="BU39" s="990"/>
      <c r="BV39" s="990"/>
      <c r="BW39" s="990"/>
      <c r="BX39" s="990"/>
      <c r="BY39" s="990"/>
      <c r="BZ39" s="990"/>
      <c r="CA39" s="990"/>
      <c r="CB39" s="990"/>
      <c r="CC39" s="990"/>
      <c r="CD39" s="990"/>
      <c r="CE39" s="990"/>
      <c r="CF39" s="990"/>
      <c r="CG39" s="1011"/>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12"/>
    </row>
    <row r="40" spans="1:131" ht="26.25" customHeight="1">
      <c r="A40" s="220">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77"/>
      <c r="AL40" s="968"/>
      <c r="AM40" s="968"/>
      <c r="AN40" s="968"/>
      <c r="AO40" s="968"/>
      <c r="AP40" s="968"/>
      <c r="AQ40" s="968"/>
      <c r="AR40" s="968"/>
      <c r="AS40" s="968"/>
      <c r="AT40" s="968"/>
      <c r="AU40" s="968"/>
      <c r="AV40" s="968"/>
      <c r="AW40" s="968"/>
      <c r="AX40" s="968"/>
      <c r="AY40" s="968"/>
      <c r="AZ40" s="1038"/>
      <c r="BA40" s="1038"/>
      <c r="BB40" s="1038"/>
      <c r="BC40" s="1038"/>
      <c r="BD40" s="1038"/>
      <c r="BE40" s="969"/>
      <c r="BF40" s="969"/>
      <c r="BG40" s="969"/>
      <c r="BH40" s="969"/>
      <c r="BI40" s="970"/>
      <c r="BJ40" s="214"/>
      <c r="BK40" s="214"/>
      <c r="BL40" s="214"/>
      <c r="BM40" s="214"/>
      <c r="BN40" s="214"/>
      <c r="BO40" s="223"/>
      <c r="BP40" s="223"/>
      <c r="BQ40" s="220">
        <v>34</v>
      </c>
      <c r="BR40" s="221"/>
      <c r="BS40" s="989"/>
      <c r="BT40" s="990"/>
      <c r="BU40" s="990"/>
      <c r="BV40" s="990"/>
      <c r="BW40" s="990"/>
      <c r="BX40" s="990"/>
      <c r="BY40" s="990"/>
      <c r="BZ40" s="990"/>
      <c r="CA40" s="990"/>
      <c r="CB40" s="990"/>
      <c r="CC40" s="990"/>
      <c r="CD40" s="990"/>
      <c r="CE40" s="990"/>
      <c r="CF40" s="990"/>
      <c r="CG40" s="1011"/>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12"/>
    </row>
    <row r="41" spans="1:131" ht="26.25" customHeight="1">
      <c r="A41" s="220">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77"/>
      <c r="AL41" s="968"/>
      <c r="AM41" s="968"/>
      <c r="AN41" s="968"/>
      <c r="AO41" s="968"/>
      <c r="AP41" s="968"/>
      <c r="AQ41" s="968"/>
      <c r="AR41" s="968"/>
      <c r="AS41" s="968"/>
      <c r="AT41" s="968"/>
      <c r="AU41" s="968"/>
      <c r="AV41" s="968"/>
      <c r="AW41" s="968"/>
      <c r="AX41" s="968"/>
      <c r="AY41" s="968"/>
      <c r="AZ41" s="1038"/>
      <c r="BA41" s="1038"/>
      <c r="BB41" s="1038"/>
      <c r="BC41" s="1038"/>
      <c r="BD41" s="1038"/>
      <c r="BE41" s="969"/>
      <c r="BF41" s="969"/>
      <c r="BG41" s="969"/>
      <c r="BH41" s="969"/>
      <c r="BI41" s="970"/>
      <c r="BJ41" s="214"/>
      <c r="BK41" s="214"/>
      <c r="BL41" s="214"/>
      <c r="BM41" s="214"/>
      <c r="BN41" s="214"/>
      <c r="BO41" s="223"/>
      <c r="BP41" s="223"/>
      <c r="BQ41" s="220">
        <v>35</v>
      </c>
      <c r="BR41" s="221"/>
      <c r="BS41" s="989"/>
      <c r="BT41" s="990"/>
      <c r="BU41" s="990"/>
      <c r="BV41" s="990"/>
      <c r="BW41" s="990"/>
      <c r="BX41" s="990"/>
      <c r="BY41" s="990"/>
      <c r="BZ41" s="990"/>
      <c r="CA41" s="990"/>
      <c r="CB41" s="990"/>
      <c r="CC41" s="990"/>
      <c r="CD41" s="990"/>
      <c r="CE41" s="990"/>
      <c r="CF41" s="990"/>
      <c r="CG41" s="1011"/>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12"/>
    </row>
    <row r="42" spans="1:131" ht="26.25" customHeight="1">
      <c r="A42" s="220">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77"/>
      <c r="AL42" s="968"/>
      <c r="AM42" s="968"/>
      <c r="AN42" s="968"/>
      <c r="AO42" s="968"/>
      <c r="AP42" s="968"/>
      <c r="AQ42" s="968"/>
      <c r="AR42" s="968"/>
      <c r="AS42" s="968"/>
      <c r="AT42" s="968"/>
      <c r="AU42" s="968"/>
      <c r="AV42" s="968"/>
      <c r="AW42" s="968"/>
      <c r="AX42" s="968"/>
      <c r="AY42" s="968"/>
      <c r="AZ42" s="1038"/>
      <c r="BA42" s="1038"/>
      <c r="BB42" s="1038"/>
      <c r="BC42" s="1038"/>
      <c r="BD42" s="1038"/>
      <c r="BE42" s="969"/>
      <c r="BF42" s="969"/>
      <c r="BG42" s="969"/>
      <c r="BH42" s="969"/>
      <c r="BI42" s="970"/>
      <c r="BJ42" s="214"/>
      <c r="BK42" s="214"/>
      <c r="BL42" s="214"/>
      <c r="BM42" s="214"/>
      <c r="BN42" s="214"/>
      <c r="BO42" s="223"/>
      <c r="BP42" s="223"/>
      <c r="BQ42" s="220">
        <v>36</v>
      </c>
      <c r="BR42" s="221"/>
      <c r="BS42" s="989"/>
      <c r="BT42" s="990"/>
      <c r="BU42" s="990"/>
      <c r="BV42" s="990"/>
      <c r="BW42" s="990"/>
      <c r="BX42" s="990"/>
      <c r="BY42" s="990"/>
      <c r="BZ42" s="990"/>
      <c r="CA42" s="990"/>
      <c r="CB42" s="990"/>
      <c r="CC42" s="990"/>
      <c r="CD42" s="990"/>
      <c r="CE42" s="990"/>
      <c r="CF42" s="990"/>
      <c r="CG42" s="1011"/>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12"/>
    </row>
    <row r="43" spans="1:131" ht="26.25" customHeight="1">
      <c r="A43" s="220">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77"/>
      <c r="AL43" s="968"/>
      <c r="AM43" s="968"/>
      <c r="AN43" s="968"/>
      <c r="AO43" s="968"/>
      <c r="AP43" s="968"/>
      <c r="AQ43" s="968"/>
      <c r="AR43" s="968"/>
      <c r="AS43" s="968"/>
      <c r="AT43" s="968"/>
      <c r="AU43" s="968"/>
      <c r="AV43" s="968"/>
      <c r="AW43" s="968"/>
      <c r="AX43" s="968"/>
      <c r="AY43" s="968"/>
      <c r="AZ43" s="1038"/>
      <c r="BA43" s="1038"/>
      <c r="BB43" s="1038"/>
      <c r="BC43" s="1038"/>
      <c r="BD43" s="1038"/>
      <c r="BE43" s="969"/>
      <c r="BF43" s="969"/>
      <c r="BG43" s="969"/>
      <c r="BH43" s="969"/>
      <c r="BI43" s="970"/>
      <c r="BJ43" s="214"/>
      <c r="BK43" s="214"/>
      <c r="BL43" s="214"/>
      <c r="BM43" s="214"/>
      <c r="BN43" s="214"/>
      <c r="BO43" s="223"/>
      <c r="BP43" s="223"/>
      <c r="BQ43" s="220">
        <v>37</v>
      </c>
      <c r="BR43" s="221"/>
      <c r="BS43" s="989"/>
      <c r="BT43" s="990"/>
      <c r="BU43" s="990"/>
      <c r="BV43" s="990"/>
      <c r="BW43" s="990"/>
      <c r="BX43" s="990"/>
      <c r="BY43" s="990"/>
      <c r="BZ43" s="990"/>
      <c r="CA43" s="990"/>
      <c r="CB43" s="990"/>
      <c r="CC43" s="990"/>
      <c r="CD43" s="990"/>
      <c r="CE43" s="990"/>
      <c r="CF43" s="990"/>
      <c r="CG43" s="1011"/>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12"/>
    </row>
    <row r="44" spans="1:131" ht="26.25" customHeight="1">
      <c r="A44" s="220">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77"/>
      <c r="AL44" s="968"/>
      <c r="AM44" s="968"/>
      <c r="AN44" s="968"/>
      <c r="AO44" s="968"/>
      <c r="AP44" s="968"/>
      <c r="AQ44" s="968"/>
      <c r="AR44" s="968"/>
      <c r="AS44" s="968"/>
      <c r="AT44" s="968"/>
      <c r="AU44" s="968"/>
      <c r="AV44" s="968"/>
      <c r="AW44" s="968"/>
      <c r="AX44" s="968"/>
      <c r="AY44" s="968"/>
      <c r="AZ44" s="1038"/>
      <c r="BA44" s="1038"/>
      <c r="BB44" s="1038"/>
      <c r="BC44" s="1038"/>
      <c r="BD44" s="1038"/>
      <c r="BE44" s="969"/>
      <c r="BF44" s="969"/>
      <c r="BG44" s="969"/>
      <c r="BH44" s="969"/>
      <c r="BI44" s="970"/>
      <c r="BJ44" s="214"/>
      <c r="BK44" s="214"/>
      <c r="BL44" s="214"/>
      <c r="BM44" s="214"/>
      <c r="BN44" s="214"/>
      <c r="BO44" s="223"/>
      <c r="BP44" s="223"/>
      <c r="BQ44" s="220">
        <v>38</v>
      </c>
      <c r="BR44" s="221"/>
      <c r="BS44" s="989"/>
      <c r="BT44" s="990"/>
      <c r="BU44" s="990"/>
      <c r="BV44" s="990"/>
      <c r="BW44" s="990"/>
      <c r="BX44" s="990"/>
      <c r="BY44" s="990"/>
      <c r="BZ44" s="990"/>
      <c r="CA44" s="990"/>
      <c r="CB44" s="990"/>
      <c r="CC44" s="990"/>
      <c r="CD44" s="990"/>
      <c r="CE44" s="990"/>
      <c r="CF44" s="990"/>
      <c r="CG44" s="1011"/>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12"/>
    </row>
    <row r="45" spans="1:131" ht="26.25" customHeight="1">
      <c r="A45" s="220">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77"/>
      <c r="AL45" s="968"/>
      <c r="AM45" s="968"/>
      <c r="AN45" s="968"/>
      <c r="AO45" s="968"/>
      <c r="AP45" s="968"/>
      <c r="AQ45" s="968"/>
      <c r="AR45" s="968"/>
      <c r="AS45" s="968"/>
      <c r="AT45" s="968"/>
      <c r="AU45" s="968"/>
      <c r="AV45" s="968"/>
      <c r="AW45" s="968"/>
      <c r="AX45" s="968"/>
      <c r="AY45" s="968"/>
      <c r="AZ45" s="1038"/>
      <c r="BA45" s="1038"/>
      <c r="BB45" s="1038"/>
      <c r="BC45" s="1038"/>
      <c r="BD45" s="1038"/>
      <c r="BE45" s="969"/>
      <c r="BF45" s="969"/>
      <c r="BG45" s="969"/>
      <c r="BH45" s="969"/>
      <c r="BI45" s="970"/>
      <c r="BJ45" s="214"/>
      <c r="BK45" s="214"/>
      <c r="BL45" s="214"/>
      <c r="BM45" s="214"/>
      <c r="BN45" s="214"/>
      <c r="BO45" s="223"/>
      <c r="BP45" s="223"/>
      <c r="BQ45" s="220">
        <v>39</v>
      </c>
      <c r="BR45" s="221"/>
      <c r="BS45" s="989"/>
      <c r="BT45" s="990"/>
      <c r="BU45" s="990"/>
      <c r="BV45" s="990"/>
      <c r="BW45" s="990"/>
      <c r="BX45" s="990"/>
      <c r="BY45" s="990"/>
      <c r="BZ45" s="990"/>
      <c r="CA45" s="990"/>
      <c r="CB45" s="990"/>
      <c r="CC45" s="990"/>
      <c r="CD45" s="990"/>
      <c r="CE45" s="990"/>
      <c r="CF45" s="990"/>
      <c r="CG45" s="1011"/>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12"/>
    </row>
    <row r="46" spans="1:131" ht="26.25" customHeight="1">
      <c r="A46" s="220">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77"/>
      <c r="AL46" s="968"/>
      <c r="AM46" s="968"/>
      <c r="AN46" s="968"/>
      <c r="AO46" s="968"/>
      <c r="AP46" s="968"/>
      <c r="AQ46" s="968"/>
      <c r="AR46" s="968"/>
      <c r="AS46" s="968"/>
      <c r="AT46" s="968"/>
      <c r="AU46" s="968"/>
      <c r="AV46" s="968"/>
      <c r="AW46" s="968"/>
      <c r="AX46" s="968"/>
      <c r="AY46" s="968"/>
      <c r="AZ46" s="1038"/>
      <c r="BA46" s="1038"/>
      <c r="BB46" s="1038"/>
      <c r="BC46" s="1038"/>
      <c r="BD46" s="1038"/>
      <c r="BE46" s="969"/>
      <c r="BF46" s="969"/>
      <c r="BG46" s="969"/>
      <c r="BH46" s="969"/>
      <c r="BI46" s="970"/>
      <c r="BJ46" s="214"/>
      <c r="BK46" s="214"/>
      <c r="BL46" s="214"/>
      <c r="BM46" s="214"/>
      <c r="BN46" s="214"/>
      <c r="BO46" s="223"/>
      <c r="BP46" s="223"/>
      <c r="BQ46" s="220">
        <v>40</v>
      </c>
      <c r="BR46" s="221"/>
      <c r="BS46" s="989"/>
      <c r="BT46" s="990"/>
      <c r="BU46" s="990"/>
      <c r="BV46" s="990"/>
      <c r="BW46" s="990"/>
      <c r="BX46" s="990"/>
      <c r="BY46" s="990"/>
      <c r="BZ46" s="990"/>
      <c r="CA46" s="990"/>
      <c r="CB46" s="990"/>
      <c r="CC46" s="990"/>
      <c r="CD46" s="990"/>
      <c r="CE46" s="990"/>
      <c r="CF46" s="990"/>
      <c r="CG46" s="1011"/>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12"/>
    </row>
    <row r="47" spans="1:131" ht="26.25" customHeight="1">
      <c r="A47" s="220">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77"/>
      <c r="AL47" s="968"/>
      <c r="AM47" s="968"/>
      <c r="AN47" s="968"/>
      <c r="AO47" s="968"/>
      <c r="AP47" s="968"/>
      <c r="AQ47" s="968"/>
      <c r="AR47" s="968"/>
      <c r="AS47" s="968"/>
      <c r="AT47" s="968"/>
      <c r="AU47" s="968"/>
      <c r="AV47" s="968"/>
      <c r="AW47" s="968"/>
      <c r="AX47" s="968"/>
      <c r="AY47" s="968"/>
      <c r="AZ47" s="1038"/>
      <c r="BA47" s="1038"/>
      <c r="BB47" s="1038"/>
      <c r="BC47" s="1038"/>
      <c r="BD47" s="1038"/>
      <c r="BE47" s="969"/>
      <c r="BF47" s="969"/>
      <c r="BG47" s="969"/>
      <c r="BH47" s="969"/>
      <c r="BI47" s="970"/>
      <c r="BJ47" s="214"/>
      <c r="BK47" s="214"/>
      <c r="BL47" s="214"/>
      <c r="BM47" s="214"/>
      <c r="BN47" s="214"/>
      <c r="BO47" s="223"/>
      <c r="BP47" s="223"/>
      <c r="BQ47" s="220">
        <v>41</v>
      </c>
      <c r="BR47" s="221"/>
      <c r="BS47" s="989"/>
      <c r="BT47" s="990"/>
      <c r="BU47" s="990"/>
      <c r="BV47" s="990"/>
      <c r="BW47" s="990"/>
      <c r="BX47" s="990"/>
      <c r="BY47" s="990"/>
      <c r="BZ47" s="990"/>
      <c r="CA47" s="990"/>
      <c r="CB47" s="990"/>
      <c r="CC47" s="990"/>
      <c r="CD47" s="990"/>
      <c r="CE47" s="990"/>
      <c r="CF47" s="990"/>
      <c r="CG47" s="1011"/>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12"/>
    </row>
    <row r="48" spans="1:131" ht="26.25" customHeight="1">
      <c r="A48" s="220">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77"/>
      <c r="AL48" s="968"/>
      <c r="AM48" s="968"/>
      <c r="AN48" s="968"/>
      <c r="AO48" s="968"/>
      <c r="AP48" s="968"/>
      <c r="AQ48" s="968"/>
      <c r="AR48" s="968"/>
      <c r="AS48" s="968"/>
      <c r="AT48" s="968"/>
      <c r="AU48" s="968"/>
      <c r="AV48" s="968"/>
      <c r="AW48" s="968"/>
      <c r="AX48" s="968"/>
      <c r="AY48" s="968"/>
      <c r="AZ48" s="1038"/>
      <c r="BA48" s="1038"/>
      <c r="BB48" s="1038"/>
      <c r="BC48" s="1038"/>
      <c r="BD48" s="1038"/>
      <c r="BE48" s="969"/>
      <c r="BF48" s="969"/>
      <c r="BG48" s="969"/>
      <c r="BH48" s="969"/>
      <c r="BI48" s="970"/>
      <c r="BJ48" s="214"/>
      <c r="BK48" s="214"/>
      <c r="BL48" s="214"/>
      <c r="BM48" s="214"/>
      <c r="BN48" s="214"/>
      <c r="BO48" s="223"/>
      <c r="BP48" s="223"/>
      <c r="BQ48" s="220">
        <v>42</v>
      </c>
      <c r="BR48" s="221"/>
      <c r="BS48" s="989"/>
      <c r="BT48" s="990"/>
      <c r="BU48" s="990"/>
      <c r="BV48" s="990"/>
      <c r="BW48" s="990"/>
      <c r="BX48" s="990"/>
      <c r="BY48" s="990"/>
      <c r="BZ48" s="990"/>
      <c r="CA48" s="990"/>
      <c r="CB48" s="990"/>
      <c r="CC48" s="990"/>
      <c r="CD48" s="990"/>
      <c r="CE48" s="990"/>
      <c r="CF48" s="990"/>
      <c r="CG48" s="1011"/>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12"/>
    </row>
    <row r="49" spans="1:131" ht="26.25" customHeight="1">
      <c r="A49" s="220">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77"/>
      <c r="AL49" s="968"/>
      <c r="AM49" s="968"/>
      <c r="AN49" s="968"/>
      <c r="AO49" s="968"/>
      <c r="AP49" s="968"/>
      <c r="AQ49" s="968"/>
      <c r="AR49" s="968"/>
      <c r="AS49" s="968"/>
      <c r="AT49" s="968"/>
      <c r="AU49" s="968"/>
      <c r="AV49" s="968"/>
      <c r="AW49" s="968"/>
      <c r="AX49" s="968"/>
      <c r="AY49" s="968"/>
      <c r="AZ49" s="1038"/>
      <c r="BA49" s="1038"/>
      <c r="BB49" s="1038"/>
      <c r="BC49" s="1038"/>
      <c r="BD49" s="1038"/>
      <c r="BE49" s="969"/>
      <c r="BF49" s="969"/>
      <c r="BG49" s="969"/>
      <c r="BH49" s="969"/>
      <c r="BI49" s="970"/>
      <c r="BJ49" s="214"/>
      <c r="BK49" s="214"/>
      <c r="BL49" s="214"/>
      <c r="BM49" s="214"/>
      <c r="BN49" s="214"/>
      <c r="BO49" s="223"/>
      <c r="BP49" s="223"/>
      <c r="BQ49" s="220">
        <v>43</v>
      </c>
      <c r="BR49" s="221"/>
      <c r="BS49" s="989"/>
      <c r="BT49" s="990"/>
      <c r="BU49" s="990"/>
      <c r="BV49" s="990"/>
      <c r="BW49" s="990"/>
      <c r="BX49" s="990"/>
      <c r="BY49" s="990"/>
      <c r="BZ49" s="990"/>
      <c r="CA49" s="990"/>
      <c r="CB49" s="990"/>
      <c r="CC49" s="990"/>
      <c r="CD49" s="990"/>
      <c r="CE49" s="990"/>
      <c r="CF49" s="990"/>
      <c r="CG49" s="1011"/>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12"/>
    </row>
    <row r="50" spans="1:131" ht="26.25" customHeight="1">
      <c r="A50" s="220">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69"/>
      <c r="BF50" s="969"/>
      <c r="BG50" s="969"/>
      <c r="BH50" s="969"/>
      <c r="BI50" s="970"/>
      <c r="BJ50" s="214"/>
      <c r="BK50" s="214"/>
      <c r="BL50" s="214"/>
      <c r="BM50" s="214"/>
      <c r="BN50" s="214"/>
      <c r="BO50" s="223"/>
      <c r="BP50" s="223"/>
      <c r="BQ50" s="220">
        <v>44</v>
      </c>
      <c r="BR50" s="221"/>
      <c r="BS50" s="989"/>
      <c r="BT50" s="990"/>
      <c r="BU50" s="990"/>
      <c r="BV50" s="990"/>
      <c r="BW50" s="990"/>
      <c r="BX50" s="990"/>
      <c r="BY50" s="990"/>
      <c r="BZ50" s="990"/>
      <c r="CA50" s="990"/>
      <c r="CB50" s="990"/>
      <c r="CC50" s="990"/>
      <c r="CD50" s="990"/>
      <c r="CE50" s="990"/>
      <c r="CF50" s="990"/>
      <c r="CG50" s="1011"/>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12"/>
    </row>
    <row r="51" spans="1:131" ht="26.25" customHeight="1">
      <c r="A51" s="220">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69"/>
      <c r="BF51" s="969"/>
      <c r="BG51" s="969"/>
      <c r="BH51" s="969"/>
      <c r="BI51" s="970"/>
      <c r="BJ51" s="214"/>
      <c r="BK51" s="214"/>
      <c r="BL51" s="214"/>
      <c r="BM51" s="214"/>
      <c r="BN51" s="214"/>
      <c r="BO51" s="223"/>
      <c r="BP51" s="223"/>
      <c r="BQ51" s="220">
        <v>45</v>
      </c>
      <c r="BR51" s="221"/>
      <c r="BS51" s="989"/>
      <c r="BT51" s="990"/>
      <c r="BU51" s="990"/>
      <c r="BV51" s="990"/>
      <c r="BW51" s="990"/>
      <c r="BX51" s="990"/>
      <c r="BY51" s="990"/>
      <c r="BZ51" s="990"/>
      <c r="CA51" s="990"/>
      <c r="CB51" s="990"/>
      <c r="CC51" s="990"/>
      <c r="CD51" s="990"/>
      <c r="CE51" s="990"/>
      <c r="CF51" s="990"/>
      <c r="CG51" s="1011"/>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12"/>
    </row>
    <row r="52" spans="1:131" ht="26.25" customHeight="1">
      <c r="A52" s="220">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69"/>
      <c r="BF52" s="969"/>
      <c r="BG52" s="969"/>
      <c r="BH52" s="969"/>
      <c r="BI52" s="970"/>
      <c r="BJ52" s="214"/>
      <c r="BK52" s="214"/>
      <c r="BL52" s="214"/>
      <c r="BM52" s="214"/>
      <c r="BN52" s="214"/>
      <c r="BO52" s="223"/>
      <c r="BP52" s="223"/>
      <c r="BQ52" s="220">
        <v>46</v>
      </c>
      <c r="BR52" s="221"/>
      <c r="BS52" s="989"/>
      <c r="BT52" s="990"/>
      <c r="BU52" s="990"/>
      <c r="BV52" s="990"/>
      <c r="BW52" s="990"/>
      <c r="BX52" s="990"/>
      <c r="BY52" s="990"/>
      <c r="BZ52" s="990"/>
      <c r="CA52" s="990"/>
      <c r="CB52" s="990"/>
      <c r="CC52" s="990"/>
      <c r="CD52" s="990"/>
      <c r="CE52" s="990"/>
      <c r="CF52" s="990"/>
      <c r="CG52" s="1011"/>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12"/>
    </row>
    <row r="53" spans="1:131" ht="26.25" customHeight="1">
      <c r="A53" s="220">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69"/>
      <c r="BF53" s="969"/>
      <c r="BG53" s="969"/>
      <c r="BH53" s="969"/>
      <c r="BI53" s="970"/>
      <c r="BJ53" s="214"/>
      <c r="BK53" s="214"/>
      <c r="BL53" s="214"/>
      <c r="BM53" s="214"/>
      <c r="BN53" s="214"/>
      <c r="BO53" s="223"/>
      <c r="BP53" s="223"/>
      <c r="BQ53" s="220">
        <v>47</v>
      </c>
      <c r="BR53" s="221"/>
      <c r="BS53" s="989"/>
      <c r="BT53" s="990"/>
      <c r="BU53" s="990"/>
      <c r="BV53" s="990"/>
      <c r="BW53" s="990"/>
      <c r="BX53" s="990"/>
      <c r="BY53" s="990"/>
      <c r="BZ53" s="990"/>
      <c r="CA53" s="990"/>
      <c r="CB53" s="990"/>
      <c r="CC53" s="990"/>
      <c r="CD53" s="990"/>
      <c r="CE53" s="990"/>
      <c r="CF53" s="990"/>
      <c r="CG53" s="1011"/>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12"/>
    </row>
    <row r="54" spans="1:131" ht="26.25" customHeight="1">
      <c r="A54" s="220">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69"/>
      <c r="BF54" s="969"/>
      <c r="BG54" s="969"/>
      <c r="BH54" s="969"/>
      <c r="BI54" s="970"/>
      <c r="BJ54" s="214"/>
      <c r="BK54" s="214"/>
      <c r="BL54" s="214"/>
      <c r="BM54" s="214"/>
      <c r="BN54" s="214"/>
      <c r="BO54" s="223"/>
      <c r="BP54" s="223"/>
      <c r="BQ54" s="220">
        <v>48</v>
      </c>
      <c r="BR54" s="221"/>
      <c r="BS54" s="989"/>
      <c r="BT54" s="990"/>
      <c r="BU54" s="990"/>
      <c r="BV54" s="990"/>
      <c r="BW54" s="990"/>
      <c r="BX54" s="990"/>
      <c r="BY54" s="990"/>
      <c r="BZ54" s="990"/>
      <c r="CA54" s="990"/>
      <c r="CB54" s="990"/>
      <c r="CC54" s="990"/>
      <c r="CD54" s="990"/>
      <c r="CE54" s="990"/>
      <c r="CF54" s="990"/>
      <c r="CG54" s="1011"/>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12"/>
    </row>
    <row r="55" spans="1:131" ht="26.25" customHeight="1">
      <c r="A55" s="220">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69"/>
      <c r="BF55" s="969"/>
      <c r="BG55" s="969"/>
      <c r="BH55" s="969"/>
      <c r="BI55" s="970"/>
      <c r="BJ55" s="214"/>
      <c r="BK55" s="214"/>
      <c r="BL55" s="214"/>
      <c r="BM55" s="214"/>
      <c r="BN55" s="214"/>
      <c r="BO55" s="223"/>
      <c r="BP55" s="223"/>
      <c r="BQ55" s="220">
        <v>49</v>
      </c>
      <c r="BR55" s="221"/>
      <c r="BS55" s="989"/>
      <c r="BT55" s="990"/>
      <c r="BU55" s="990"/>
      <c r="BV55" s="990"/>
      <c r="BW55" s="990"/>
      <c r="BX55" s="990"/>
      <c r="BY55" s="990"/>
      <c r="BZ55" s="990"/>
      <c r="CA55" s="990"/>
      <c r="CB55" s="990"/>
      <c r="CC55" s="990"/>
      <c r="CD55" s="990"/>
      <c r="CE55" s="990"/>
      <c r="CF55" s="990"/>
      <c r="CG55" s="1011"/>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12"/>
    </row>
    <row r="56" spans="1:131" ht="26.25" customHeight="1">
      <c r="A56" s="220">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69"/>
      <c r="BF56" s="969"/>
      <c r="BG56" s="969"/>
      <c r="BH56" s="969"/>
      <c r="BI56" s="970"/>
      <c r="BJ56" s="214"/>
      <c r="BK56" s="214"/>
      <c r="BL56" s="214"/>
      <c r="BM56" s="214"/>
      <c r="BN56" s="214"/>
      <c r="BO56" s="223"/>
      <c r="BP56" s="223"/>
      <c r="BQ56" s="220">
        <v>50</v>
      </c>
      <c r="BR56" s="221"/>
      <c r="BS56" s="989"/>
      <c r="BT56" s="990"/>
      <c r="BU56" s="990"/>
      <c r="BV56" s="990"/>
      <c r="BW56" s="990"/>
      <c r="BX56" s="990"/>
      <c r="BY56" s="990"/>
      <c r="BZ56" s="990"/>
      <c r="CA56" s="990"/>
      <c r="CB56" s="990"/>
      <c r="CC56" s="990"/>
      <c r="CD56" s="990"/>
      <c r="CE56" s="990"/>
      <c r="CF56" s="990"/>
      <c r="CG56" s="1011"/>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12"/>
    </row>
    <row r="57" spans="1:131" ht="26.25" customHeight="1">
      <c r="A57" s="220">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69"/>
      <c r="BF57" s="969"/>
      <c r="BG57" s="969"/>
      <c r="BH57" s="969"/>
      <c r="BI57" s="970"/>
      <c r="BJ57" s="214"/>
      <c r="BK57" s="214"/>
      <c r="BL57" s="214"/>
      <c r="BM57" s="214"/>
      <c r="BN57" s="214"/>
      <c r="BO57" s="223"/>
      <c r="BP57" s="223"/>
      <c r="BQ57" s="220">
        <v>51</v>
      </c>
      <c r="BR57" s="221"/>
      <c r="BS57" s="989"/>
      <c r="BT57" s="990"/>
      <c r="BU57" s="990"/>
      <c r="BV57" s="990"/>
      <c r="BW57" s="990"/>
      <c r="BX57" s="990"/>
      <c r="BY57" s="990"/>
      <c r="BZ57" s="990"/>
      <c r="CA57" s="990"/>
      <c r="CB57" s="990"/>
      <c r="CC57" s="990"/>
      <c r="CD57" s="990"/>
      <c r="CE57" s="990"/>
      <c r="CF57" s="990"/>
      <c r="CG57" s="1011"/>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12"/>
    </row>
    <row r="58" spans="1:131" ht="26.25" customHeight="1">
      <c r="A58" s="220">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69"/>
      <c r="BF58" s="969"/>
      <c r="BG58" s="969"/>
      <c r="BH58" s="969"/>
      <c r="BI58" s="970"/>
      <c r="BJ58" s="214"/>
      <c r="BK58" s="214"/>
      <c r="BL58" s="214"/>
      <c r="BM58" s="214"/>
      <c r="BN58" s="214"/>
      <c r="BO58" s="223"/>
      <c r="BP58" s="223"/>
      <c r="BQ58" s="220">
        <v>52</v>
      </c>
      <c r="BR58" s="221"/>
      <c r="BS58" s="989"/>
      <c r="BT58" s="990"/>
      <c r="BU58" s="990"/>
      <c r="BV58" s="990"/>
      <c r="BW58" s="990"/>
      <c r="BX58" s="990"/>
      <c r="BY58" s="990"/>
      <c r="BZ58" s="990"/>
      <c r="CA58" s="990"/>
      <c r="CB58" s="990"/>
      <c r="CC58" s="990"/>
      <c r="CD58" s="990"/>
      <c r="CE58" s="990"/>
      <c r="CF58" s="990"/>
      <c r="CG58" s="1011"/>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12"/>
    </row>
    <row r="59" spans="1:131" ht="26.25" customHeight="1">
      <c r="A59" s="220">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69"/>
      <c r="BF59" s="969"/>
      <c r="BG59" s="969"/>
      <c r="BH59" s="969"/>
      <c r="BI59" s="970"/>
      <c r="BJ59" s="214"/>
      <c r="BK59" s="214"/>
      <c r="BL59" s="214"/>
      <c r="BM59" s="214"/>
      <c r="BN59" s="214"/>
      <c r="BO59" s="223"/>
      <c r="BP59" s="223"/>
      <c r="BQ59" s="220">
        <v>53</v>
      </c>
      <c r="BR59" s="221"/>
      <c r="BS59" s="989"/>
      <c r="BT59" s="990"/>
      <c r="BU59" s="990"/>
      <c r="BV59" s="990"/>
      <c r="BW59" s="990"/>
      <c r="BX59" s="990"/>
      <c r="BY59" s="990"/>
      <c r="BZ59" s="990"/>
      <c r="CA59" s="990"/>
      <c r="CB59" s="990"/>
      <c r="CC59" s="990"/>
      <c r="CD59" s="990"/>
      <c r="CE59" s="990"/>
      <c r="CF59" s="990"/>
      <c r="CG59" s="1011"/>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12"/>
    </row>
    <row r="60" spans="1:131" ht="26.25" customHeight="1">
      <c r="A60" s="220">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69"/>
      <c r="BF60" s="969"/>
      <c r="BG60" s="969"/>
      <c r="BH60" s="969"/>
      <c r="BI60" s="970"/>
      <c r="BJ60" s="214"/>
      <c r="BK60" s="214"/>
      <c r="BL60" s="214"/>
      <c r="BM60" s="214"/>
      <c r="BN60" s="214"/>
      <c r="BO60" s="223"/>
      <c r="BP60" s="223"/>
      <c r="BQ60" s="220">
        <v>54</v>
      </c>
      <c r="BR60" s="221"/>
      <c r="BS60" s="989"/>
      <c r="BT60" s="990"/>
      <c r="BU60" s="990"/>
      <c r="BV60" s="990"/>
      <c r="BW60" s="990"/>
      <c r="BX60" s="990"/>
      <c r="BY60" s="990"/>
      <c r="BZ60" s="990"/>
      <c r="CA60" s="990"/>
      <c r="CB60" s="990"/>
      <c r="CC60" s="990"/>
      <c r="CD60" s="990"/>
      <c r="CE60" s="990"/>
      <c r="CF60" s="990"/>
      <c r="CG60" s="1011"/>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12"/>
    </row>
    <row r="61" spans="1:131" ht="26.25" customHeight="1" thickBot="1">
      <c r="A61" s="220">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69"/>
      <c r="BF61" s="969"/>
      <c r="BG61" s="969"/>
      <c r="BH61" s="969"/>
      <c r="BI61" s="970"/>
      <c r="BJ61" s="214"/>
      <c r="BK61" s="214"/>
      <c r="BL61" s="214"/>
      <c r="BM61" s="214"/>
      <c r="BN61" s="214"/>
      <c r="BO61" s="223"/>
      <c r="BP61" s="223"/>
      <c r="BQ61" s="220">
        <v>55</v>
      </c>
      <c r="BR61" s="221"/>
      <c r="BS61" s="989"/>
      <c r="BT61" s="990"/>
      <c r="BU61" s="990"/>
      <c r="BV61" s="990"/>
      <c r="BW61" s="990"/>
      <c r="BX61" s="990"/>
      <c r="BY61" s="990"/>
      <c r="BZ61" s="990"/>
      <c r="CA61" s="990"/>
      <c r="CB61" s="990"/>
      <c r="CC61" s="990"/>
      <c r="CD61" s="990"/>
      <c r="CE61" s="990"/>
      <c r="CF61" s="990"/>
      <c r="CG61" s="1011"/>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12"/>
    </row>
    <row r="62" spans="1:131" ht="26.25" customHeight="1">
      <c r="A62" s="220">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69"/>
      <c r="BF62" s="969"/>
      <c r="BG62" s="969"/>
      <c r="BH62" s="969"/>
      <c r="BI62" s="970"/>
      <c r="BJ62" s="1024" t="s">
        <v>409</v>
      </c>
      <c r="BK62" s="1025"/>
      <c r="BL62" s="1025"/>
      <c r="BM62" s="1025"/>
      <c r="BN62" s="1026"/>
      <c r="BO62" s="223"/>
      <c r="BP62" s="223"/>
      <c r="BQ62" s="220">
        <v>56</v>
      </c>
      <c r="BR62" s="221"/>
      <c r="BS62" s="989"/>
      <c r="BT62" s="990"/>
      <c r="BU62" s="990"/>
      <c r="BV62" s="990"/>
      <c r="BW62" s="990"/>
      <c r="BX62" s="990"/>
      <c r="BY62" s="990"/>
      <c r="BZ62" s="990"/>
      <c r="CA62" s="990"/>
      <c r="CB62" s="990"/>
      <c r="CC62" s="990"/>
      <c r="CD62" s="990"/>
      <c r="CE62" s="990"/>
      <c r="CF62" s="990"/>
      <c r="CG62" s="1011"/>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12"/>
    </row>
    <row r="63" spans="1:131" ht="26.25" customHeight="1" thickBot="1">
      <c r="A63" s="222" t="s">
        <v>390</v>
      </c>
      <c r="B63" s="934" t="s">
        <v>410</v>
      </c>
      <c r="C63" s="935"/>
      <c r="D63" s="935"/>
      <c r="E63" s="935"/>
      <c r="F63" s="935"/>
      <c r="G63" s="935"/>
      <c r="H63" s="935"/>
      <c r="I63" s="935"/>
      <c r="J63" s="935"/>
      <c r="K63" s="935"/>
      <c r="L63" s="935"/>
      <c r="M63" s="935"/>
      <c r="N63" s="935"/>
      <c r="O63" s="935"/>
      <c r="P63" s="945"/>
      <c r="Q63" s="959"/>
      <c r="R63" s="960"/>
      <c r="S63" s="960"/>
      <c r="T63" s="960"/>
      <c r="U63" s="960"/>
      <c r="V63" s="960"/>
      <c r="W63" s="960"/>
      <c r="X63" s="960"/>
      <c r="Y63" s="960"/>
      <c r="Z63" s="960"/>
      <c r="AA63" s="960"/>
      <c r="AB63" s="960"/>
      <c r="AC63" s="960"/>
      <c r="AD63" s="960"/>
      <c r="AE63" s="1017"/>
      <c r="AF63" s="1018">
        <v>3557</v>
      </c>
      <c r="AG63" s="956"/>
      <c r="AH63" s="956"/>
      <c r="AI63" s="956"/>
      <c r="AJ63" s="1019"/>
      <c r="AK63" s="1020"/>
      <c r="AL63" s="960"/>
      <c r="AM63" s="960"/>
      <c r="AN63" s="960"/>
      <c r="AO63" s="960"/>
      <c r="AP63" s="956">
        <v>17920</v>
      </c>
      <c r="AQ63" s="956"/>
      <c r="AR63" s="956"/>
      <c r="AS63" s="956"/>
      <c r="AT63" s="956"/>
      <c r="AU63" s="956">
        <v>9531</v>
      </c>
      <c r="AV63" s="956"/>
      <c r="AW63" s="956"/>
      <c r="AX63" s="956"/>
      <c r="AY63" s="956"/>
      <c r="AZ63" s="1014"/>
      <c r="BA63" s="1014"/>
      <c r="BB63" s="1014"/>
      <c r="BC63" s="1014"/>
      <c r="BD63" s="1014"/>
      <c r="BE63" s="957"/>
      <c r="BF63" s="957"/>
      <c r="BG63" s="957"/>
      <c r="BH63" s="957"/>
      <c r="BI63" s="958"/>
      <c r="BJ63" s="1015" t="s">
        <v>129</v>
      </c>
      <c r="BK63" s="950"/>
      <c r="BL63" s="950"/>
      <c r="BM63" s="950"/>
      <c r="BN63" s="1016"/>
      <c r="BO63" s="223"/>
      <c r="BP63" s="223"/>
      <c r="BQ63" s="220">
        <v>57</v>
      </c>
      <c r="BR63" s="221"/>
      <c r="BS63" s="989"/>
      <c r="BT63" s="990"/>
      <c r="BU63" s="990"/>
      <c r="BV63" s="990"/>
      <c r="BW63" s="990"/>
      <c r="BX63" s="990"/>
      <c r="BY63" s="990"/>
      <c r="BZ63" s="990"/>
      <c r="CA63" s="990"/>
      <c r="CB63" s="990"/>
      <c r="CC63" s="990"/>
      <c r="CD63" s="990"/>
      <c r="CE63" s="990"/>
      <c r="CF63" s="990"/>
      <c r="CG63" s="1011"/>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12"/>
    </row>
    <row r="64" spans="1:131" ht="26.25" customHeight="1">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989"/>
      <c r="BT64" s="990"/>
      <c r="BU64" s="990"/>
      <c r="BV64" s="990"/>
      <c r="BW64" s="990"/>
      <c r="BX64" s="990"/>
      <c r="BY64" s="990"/>
      <c r="BZ64" s="990"/>
      <c r="CA64" s="990"/>
      <c r="CB64" s="990"/>
      <c r="CC64" s="990"/>
      <c r="CD64" s="990"/>
      <c r="CE64" s="990"/>
      <c r="CF64" s="990"/>
      <c r="CG64" s="1011"/>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12"/>
    </row>
    <row r="65" spans="1:131" ht="26.25" customHeight="1" thickBot="1">
      <c r="A65" s="214" t="s">
        <v>411</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989"/>
      <c r="BT65" s="990"/>
      <c r="BU65" s="990"/>
      <c r="BV65" s="990"/>
      <c r="BW65" s="990"/>
      <c r="BX65" s="990"/>
      <c r="BY65" s="990"/>
      <c r="BZ65" s="990"/>
      <c r="CA65" s="990"/>
      <c r="CB65" s="990"/>
      <c r="CC65" s="990"/>
      <c r="CD65" s="990"/>
      <c r="CE65" s="990"/>
      <c r="CF65" s="990"/>
      <c r="CG65" s="1011"/>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12"/>
    </row>
    <row r="66" spans="1:131" ht="26.25" customHeight="1">
      <c r="A66" s="992" t="s">
        <v>412</v>
      </c>
      <c r="B66" s="993"/>
      <c r="C66" s="993"/>
      <c r="D66" s="993"/>
      <c r="E66" s="993"/>
      <c r="F66" s="993"/>
      <c r="G66" s="993"/>
      <c r="H66" s="993"/>
      <c r="I66" s="993"/>
      <c r="J66" s="993"/>
      <c r="K66" s="993"/>
      <c r="L66" s="993"/>
      <c r="M66" s="993"/>
      <c r="N66" s="993"/>
      <c r="O66" s="993"/>
      <c r="P66" s="994"/>
      <c r="Q66" s="998" t="s">
        <v>394</v>
      </c>
      <c r="R66" s="999"/>
      <c r="S66" s="999"/>
      <c r="T66" s="999"/>
      <c r="U66" s="1000"/>
      <c r="V66" s="998" t="s">
        <v>395</v>
      </c>
      <c r="W66" s="999"/>
      <c r="X66" s="999"/>
      <c r="Y66" s="999"/>
      <c r="Z66" s="1000"/>
      <c r="AA66" s="998" t="s">
        <v>396</v>
      </c>
      <c r="AB66" s="999"/>
      <c r="AC66" s="999"/>
      <c r="AD66" s="999"/>
      <c r="AE66" s="1000"/>
      <c r="AF66" s="1004" t="s">
        <v>397</v>
      </c>
      <c r="AG66" s="1005"/>
      <c r="AH66" s="1005"/>
      <c r="AI66" s="1005"/>
      <c r="AJ66" s="1006"/>
      <c r="AK66" s="998" t="s">
        <v>398</v>
      </c>
      <c r="AL66" s="993"/>
      <c r="AM66" s="993"/>
      <c r="AN66" s="993"/>
      <c r="AO66" s="994"/>
      <c r="AP66" s="998" t="s">
        <v>413</v>
      </c>
      <c r="AQ66" s="999"/>
      <c r="AR66" s="999"/>
      <c r="AS66" s="999"/>
      <c r="AT66" s="1000"/>
      <c r="AU66" s="998" t="s">
        <v>414</v>
      </c>
      <c r="AV66" s="999"/>
      <c r="AW66" s="999"/>
      <c r="AX66" s="999"/>
      <c r="AY66" s="1000"/>
      <c r="AZ66" s="998" t="s">
        <v>376</v>
      </c>
      <c r="BA66" s="999"/>
      <c r="BB66" s="999"/>
      <c r="BC66" s="999"/>
      <c r="BD66" s="1012"/>
      <c r="BE66" s="223"/>
      <c r="BF66" s="223"/>
      <c r="BG66" s="223"/>
      <c r="BH66" s="223"/>
      <c r="BI66" s="223"/>
      <c r="BJ66" s="223"/>
      <c r="BK66" s="223"/>
      <c r="BL66" s="223"/>
      <c r="BM66" s="223"/>
      <c r="BN66" s="223"/>
      <c r="BO66" s="223"/>
      <c r="BP66" s="223"/>
      <c r="BQ66" s="220">
        <v>60</v>
      </c>
      <c r="BR66" s="225"/>
      <c r="BS66" s="942"/>
      <c r="BT66" s="943"/>
      <c r="BU66" s="943"/>
      <c r="BV66" s="943"/>
      <c r="BW66" s="943"/>
      <c r="BX66" s="943"/>
      <c r="BY66" s="943"/>
      <c r="BZ66" s="943"/>
      <c r="CA66" s="943"/>
      <c r="CB66" s="943"/>
      <c r="CC66" s="943"/>
      <c r="CD66" s="943"/>
      <c r="CE66" s="943"/>
      <c r="CF66" s="943"/>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42"/>
      <c r="DW66" s="943"/>
      <c r="DX66" s="943"/>
      <c r="DY66" s="943"/>
      <c r="DZ66" s="944"/>
      <c r="EA66" s="212"/>
    </row>
    <row r="67" spans="1:13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3"/>
      <c r="BE67" s="223"/>
      <c r="BF67" s="223"/>
      <c r="BG67" s="223"/>
      <c r="BH67" s="223"/>
      <c r="BI67" s="223"/>
      <c r="BJ67" s="223"/>
      <c r="BK67" s="223"/>
      <c r="BL67" s="223"/>
      <c r="BM67" s="223"/>
      <c r="BN67" s="223"/>
      <c r="BO67" s="223"/>
      <c r="BP67" s="223"/>
      <c r="BQ67" s="220">
        <v>61</v>
      </c>
      <c r="BR67" s="225"/>
      <c r="BS67" s="942"/>
      <c r="BT67" s="943"/>
      <c r="BU67" s="943"/>
      <c r="BV67" s="943"/>
      <c r="BW67" s="943"/>
      <c r="BX67" s="943"/>
      <c r="BY67" s="943"/>
      <c r="BZ67" s="943"/>
      <c r="CA67" s="943"/>
      <c r="CB67" s="943"/>
      <c r="CC67" s="943"/>
      <c r="CD67" s="943"/>
      <c r="CE67" s="943"/>
      <c r="CF67" s="943"/>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42"/>
      <c r="DW67" s="943"/>
      <c r="DX67" s="943"/>
      <c r="DY67" s="943"/>
      <c r="DZ67" s="944"/>
      <c r="EA67" s="212"/>
    </row>
    <row r="68" spans="1:131" ht="26.25" customHeight="1" thickTop="1">
      <c r="A68" s="218">
        <v>1</v>
      </c>
      <c r="B68" s="982" t="s">
        <v>569</v>
      </c>
      <c r="C68" s="983"/>
      <c r="D68" s="983"/>
      <c r="E68" s="983"/>
      <c r="F68" s="983"/>
      <c r="G68" s="983"/>
      <c r="H68" s="983"/>
      <c r="I68" s="983"/>
      <c r="J68" s="983"/>
      <c r="K68" s="983"/>
      <c r="L68" s="983"/>
      <c r="M68" s="983"/>
      <c r="N68" s="983"/>
      <c r="O68" s="983"/>
      <c r="P68" s="984"/>
      <c r="Q68" s="985">
        <v>3508</v>
      </c>
      <c r="R68" s="979"/>
      <c r="S68" s="979"/>
      <c r="T68" s="979"/>
      <c r="U68" s="979"/>
      <c r="V68" s="979">
        <v>3452</v>
      </c>
      <c r="W68" s="979"/>
      <c r="X68" s="979"/>
      <c r="Y68" s="979"/>
      <c r="Z68" s="979"/>
      <c r="AA68" s="979">
        <v>55</v>
      </c>
      <c r="AB68" s="979"/>
      <c r="AC68" s="979"/>
      <c r="AD68" s="979"/>
      <c r="AE68" s="979"/>
      <c r="AF68" s="979">
        <v>55</v>
      </c>
      <c r="AG68" s="979"/>
      <c r="AH68" s="979"/>
      <c r="AI68" s="979"/>
      <c r="AJ68" s="979"/>
      <c r="AK68" s="979">
        <v>79</v>
      </c>
      <c r="AL68" s="979"/>
      <c r="AM68" s="979"/>
      <c r="AN68" s="979"/>
      <c r="AO68" s="979"/>
      <c r="AP68" s="979">
        <v>1848</v>
      </c>
      <c r="AQ68" s="979"/>
      <c r="AR68" s="979"/>
      <c r="AS68" s="979"/>
      <c r="AT68" s="979"/>
      <c r="AU68" s="979">
        <v>366</v>
      </c>
      <c r="AV68" s="979"/>
      <c r="AW68" s="979"/>
      <c r="AX68" s="979"/>
      <c r="AY68" s="979"/>
      <c r="AZ68" s="980"/>
      <c r="BA68" s="980"/>
      <c r="BB68" s="980"/>
      <c r="BC68" s="980"/>
      <c r="BD68" s="981"/>
      <c r="BE68" s="223"/>
      <c r="BF68" s="223"/>
      <c r="BG68" s="223"/>
      <c r="BH68" s="223"/>
      <c r="BI68" s="223"/>
      <c r="BJ68" s="223"/>
      <c r="BK68" s="223"/>
      <c r="BL68" s="223"/>
      <c r="BM68" s="223"/>
      <c r="BN68" s="223"/>
      <c r="BO68" s="223"/>
      <c r="BP68" s="223"/>
      <c r="BQ68" s="220">
        <v>62</v>
      </c>
      <c r="BR68" s="225"/>
      <c r="BS68" s="942"/>
      <c r="BT68" s="943"/>
      <c r="BU68" s="943"/>
      <c r="BV68" s="943"/>
      <c r="BW68" s="943"/>
      <c r="BX68" s="943"/>
      <c r="BY68" s="943"/>
      <c r="BZ68" s="943"/>
      <c r="CA68" s="943"/>
      <c r="CB68" s="943"/>
      <c r="CC68" s="943"/>
      <c r="CD68" s="943"/>
      <c r="CE68" s="943"/>
      <c r="CF68" s="943"/>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42"/>
      <c r="DW68" s="943"/>
      <c r="DX68" s="943"/>
      <c r="DY68" s="943"/>
      <c r="DZ68" s="944"/>
      <c r="EA68" s="212"/>
    </row>
    <row r="69" spans="1:131" ht="26.25" customHeight="1">
      <c r="A69" s="220">
        <v>2</v>
      </c>
      <c r="B69" s="971" t="s">
        <v>570</v>
      </c>
      <c r="C69" s="972"/>
      <c r="D69" s="972"/>
      <c r="E69" s="972"/>
      <c r="F69" s="972"/>
      <c r="G69" s="972"/>
      <c r="H69" s="972"/>
      <c r="I69" s="972"/>
      <c r="J69" s="972"/>
      <c r="K69" s="972"/>
      <c r="L69" s="972"/>
      <c r="M69" s="972"/>
      <c r="N69" s="972"/>
      <c r="O69" s="972"/>
      <c r="P69" s="973"/>
      <c r="Q69" s="974">
        <v>28</v>
      </c>
      <c r="R69" s="968"/>
      <c r="S69" s="968"/>
      <c r="T69" s="968"/>
      <c r="U69" s="968"/>
      <c r="V69" s="968">
        <v>26</v>
      </c>
      <c r="W69" s="968"/>
      <c r="X69" s="968"/>
      <c r="Y69" s="968"/>
      <c r="Z69" s="968"/>
      <c r="AA69" s="968">
        <v>2</v>
      </c>
      <c r="AB69" s="968"/>
      <c r="AC69" s="968"/>
      <c r="AD69" s="968"/>
      <c r="AE69" s="968"/>
      <c r="AF69" s="968">
        <v>2</v>
      </c>
      <c r="AG69" s="968"/>
      <c r="AH69" s="968"/>
      <c r="AI69" s="968"/>
      <c r="AJ69" s="968"/>
      <c r="AK69" s="968" t="s">
        <v>576</v>
      </c>
      <c r="AL69" s="968"/>
      <c r="AM69" s="968"/>
      <c r="AN69" s="968"/>
      <c r="AO69" s="968"/>
      <c r="AP69" s="968" t="s">
        <v>576</v>
      </c>
      <c r="AQ69" s="968"/>
      <c r="AR69" s="968"/>
      <c r="AS69" s="968"/>
      <c r="AT69" s="968"/>
      <c r="AU69" s="968" t="s">
        <v>576</v>
      </c>
      <c r="AV69" s="968"/>
      <c r="AW69" s="968"/>
      <c r="AX69" s="968"/>
      <c r="AY69" s="968"/>
      <c r="AZ69" s="969"/>
      <c r="BA69" s="969"/>
      <c r="BB69" s="969"/>
      <c r="BC69" s="969"/>
      <c r="BD69" s="970"/>
      <c r="BE69" s="223"/>
      <c r="BF69" s="223"/>
      <c r="BG69" s="223"/>
      <c r="BH69" s="223"/>
      <c r="BI69" s="223"/>
      <c r="BJ69" s="223"/>
      <c r="BK69" s="223"/>
      <c r="BL69" s="223"/>
      <c r="BM69" s="223"/>
      <c r="BN69" s="223"/>
      <c r="BO69" s="223"/>
      <c r="BP69" s="223"/>
      <c r="BQ69" s="220">
        <v>63</v>
      </c>
      <c r="BR69" s="225"/>
      <c r="BS69" s="942"/>
      <c r="BT69" s="943"/>
      <c r="BU69" s="943"/>
      <c r="BV69" s="943"/>
      <c r="BW69" s="943"/>
      <c r="BX69" s="943"/>
      <c r="BY69" s="943"/>
      <c r="BZ69" s="943"/>
      <c r="CA69" s="943"/>
      <c r="CB69" s="943"/>
      <c r="CC69" s="943"/>
      <c r="CD69" s="943"/>
      <c r="CE69" s="943"/>
      <c r="CF69" s="943"/>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42"/>
      <c r="DW69" s="943"/>
      <c r="DX69" s="943"/>
      <c r="DY69" s="943"/>
      <c r="DZ69" s="944"/>
      <c r="EA69" s="212"/>
    </row>
    <row r="70" spans="1:131" ht="26.25" customHeight="1">
      <c r="A70" s="220">
        <v>3</v>
      </c>
      <c r="B70" s="971" t="s">
        <v>571</v>
      </c>
      <c r="C70" s="972"/>
      <c r="D70" s="972"/>
      <c r="E70" s="972"/>
      <c r="F70" s="972"/>
      <c r="G70" s="972"/>
      <c r="H70" s="972"/>
      <c r="I70" s="972"/>
      <c r="J70" s="972"/>
      <c r="K70" s="972"/>
      <c r="L70" s="972"/>
      <c r="M70" s="972"/>
      <c r="N70" s="972"/>
      <c r="O70" s="972"/>
      <c r="P70" s="973"/>
      <c r="Q70" s="974">
        <v>1598</v>
      </c>
      <c r="R70" s="968"/>
      <c r="S70" s="968"/>
      <c r="T70" s="968"/>
      <c r="U70" s="968"/>
      <c r="V70" s="968">
        <v>1456</v>
      </c>
      <c r="W70" s="968"/>
      <c r="X70" s="968"/>
      <c r="Y70" s="968"/>
      <c r="Z70" s="968"/>
      <c r="AA70" s="968">
        <v>142</v>
      </c>
      <c r="AB70" s="968"/>
      <c r="AC70" s="968"/>
      <c r="AD70" s="968"/>
      <c r="AE70" s="968"/>
      <c r="AF70" s="968">
        <v>142</v>
      </c>
      <c r="AG70" s="968"/>
      <c r="AH70" s="968"/>
      <c r="AI70" s="968"/>
      <c r="AJ70" s="968"/>
      <c r="AK70" s="968" t="s">
        <v>573</v>
      </c>
      <c r="AL70" s="968"/>
      <c r="AM70" s="968"/>
      <c r="AN70" s="968"/>
      <c r="AO70" s="968"/>
      <c r="AP70" s="968" t="s">
        <v>573</v>
      </c>
      <c r="AQ70" s="968"/>
      <c r="AR70" s="968"/>
      <c r="AS70" s="968"/>
      <c r="AT70" s="968"/>
      <c r="AU70" s="968" t="s">
        <v>573</v>
      </c>
      <c r="AV70" s="968"/>
      <c r="AW70" s="968"/>
      <c r="AX70" s="968"/>
      <c r="AY70" s="968"/>
      <c r="AZ70" s="969"/>
      <c r="BA70" s="969"/>
      <c r="BB70" s="969"/>
      <c r="BC70" s="969"/>
      <c r="BD70" s="970"/>
      <c r="BE70" s="223"/>
      <c r="BF70" s="223"/>
      <c r="BG70" s="223"/>
      <c r="BH70" s="223"/>
      <c r="BI70" s="223"/>
      <c r="BJ70" s="223"/>
      <c r="BK70" s="223"/>
      <c r="BL70" s="223"/>
      <c r="BM70" s="223"/>
      <c r="BN70" s="223"/>
      <c r="BO70" s="223"/>
      <c r="BP70" s="223"/>
      <c r="BQ70" s="220">
        <v>64</v>
      </c>
      <c r="BR70" s="225"/>
      <c r="BS70" s="942"/>
      <c r="BT70" s="943"/>
      <c r="BU70" s="943"/>
      <c r="BV70" s="943"/>
      <c r="BW70" s="943"/>
      <c r="BX70" s="943"/>
      <c r="BY70" s="943"/>
      <c r="BZ70" s="943"/>
      <c r="CA70" s="943"/>
      <c r="CB70" s="943"/>
      <c r="CC70" s="943"/>
      <c r="CD70" s="943"/>
      <c r="CE70" s="943"/>
      <c r="CF70" s="943"/>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42"/>
      <c r="DW70" s="943"/>
      <c r="DX70" s="943"/>
      <c r="DY70" s="943"/>
      <c r="DZ70" s="944"/>
      <c r="EA70" s="212"/>
    </row>
    <row r="71" spans="1:131" ht="26.25" customHeight="1">
      <c r="A71" s="220">
        <v>4</v>
      </c>
      <c r="B71" s="971" t="s">
        <v>572</v>
      </c>
      <c r="C71" s="972"/>
      <c r="D71" s="972"/>
      <c r="E71" s="972"/>
      <c r="F71" s="972"/>
      <c r="G71" s="972"/>
      <c r="H71" s="972"/>
      <c r="I71" s="972"/>
      <c r="J71" s="972"/>
      <c r="K71" s="972"/>
      <c r="L71" s="972"/>
      <c r="M71" s="972"/>
      <c r="N71" s="972"/>
      <c r="O71" s="972"/>
      <c r="P71" s="973"/>
      <c r="Q71" s="974">
        <v>956629</v>
      </c>
      <c r="R71" s="968"/>
      <c r="S71" s="968"/>
      <c r="T71" s="968"/>
      <c r="U71" s="968"/>
      <c r="V71" s="968">
        <v>904884</v>
      </c>
      <c r="W71" s="968"/>
      <c r="X71" s="968"/>
      <c r="Y71" s="968"/>
      <c r="Z71" s="968"/>
      <c r="AA71" s="968">
        <v>51745</v>
      </c>
      <c r="AB71" s="968"/>
      <c r="AC71" s="968"/>
      <c r="AD71" s="968"/>
      <c r="AE71" s="968"/>
      <c r="AF71" s="968">
        <v>51745</v>
      </c>
      <c r="AG71" s="968"/>
      <c r="AH71" s="968"/>
      <c r="AI71" s="968"/>
      <c r="AJ71" s="968"/>
      <c r="AK71" s="968">
        <v>1</v>
      </c>
      <c r="AL71" s="968"/>
      <c r="AM71" s="968"/>
      <c r="AN71" s="968"/>
      <c r="AO71" s="968"/>
      <c r="AP71" s="968" t="s">
        <v>573</v>
      </c>
      <c r="AQ71" s="968"/>
      <c r="AR71" s="968"/>
      <c r="AS71" s="968"/>
      <c r="AT71" s="968"/>
      <c r="AU71" s="968" t="s">
        <v>573</v>
      </c>
      <c r="AV71" s="968"/>
      <c r="AW71" s="968"/>
      <c r="AX71" s="968"/>
      <c r="AY71" s="968"/>
      <c r="AZ71" s="969"/>
      <c r="BA71" s="969"/>
      <c r="BB71" s="969"/>
      <c r="BC71" s="969"/>
      <c r="BD71" s="970"/>
      <c r="BE71" s="223"/>
      <c r="BF71" s="223"/>
      <c r="BG71" s="223"/>
      <c r="BH71" s="223"/>
      <c r="BI71" s="223"/>
      <c r="BJ71" s="223"/>
      <c r="BK71" s="223"/>
      <c r="BL71" s="223"/>
      <c r="BM71" s="223"/>
      <c r="BN71" s="223"/>
      <c r="BO71" s="223"/>
      <c r="BP71" s="223"/>
      <c r="BQ71" s="220">
        <v>65</v>
      </c>
      <c r="BR71" s="225"/>
      <c r="BS71" s="942"/>
      <c r="BT71" s="943"/>
      <c r="BU71" s="943"/>
      <c r="BV71" s="943"/>
      <c r="BW71" s="943"/>
      <c r="BX71" s="943"/>
      <c r="BY71" s="943"/>
      <c r="BZ71" s="943"/>
      <c r="CA71" s="943"/>
      <c r="CB71" s="943"/>
      <c r="CC71" s="943"/>
      <c r="CD71" s="943"/>
      <c r="CE71" s="943"/>
      <c r="CF71" s="943"/>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42"/>
      <c r="DW71" s="943"/>
      <c r="DX71" s="943"/>
      <c r="DY71" s="943"/>
      <c r="DZ71" s="944"/>
      <c r="EA71" s="212"/>
    </row>
    <row r="72" spans="1:131" ht="26.25" customHeight="1">
      <c r="A72" s="220">
        <v>5</v>
      </c>
      <c r="B72" s="971"/>
      <c r="C72" s="972"/>
      <c r="D72" s="972"/>
      <c r="E72" s="972"/>
      <c r="F72" s="972"/>
      <c r="G72" s="972"/>
      <c r="H72" s="972"/>
      <c r="I72" s="972"/>
      <c r="J72" s="972"/>
      <c r="K72" s="972"/>
      <c r="L72" s="972"/>
      <c r="M72" s="972"/>
      <c r="N72" s="972"/>
      <c r="O72" s="972"/>
      <c r="P72" s="973"/>
      <c r="Q72" s="974"/>
      <c r="R72" s="968"/>
      <c r="S72" s="968"/>
      <c r="T72" s="968"/>
      <c r="U72" s="968"/>
      <c r="V72" s="968"/>
      <c r="W72" s="968"/>
      <c r="X72" s="968"/>
      <c r="Y72" s="968"/>
      <c r="Z72" s="968"/>
      <c r="AA72" s="968"/>
      <c r="AB72" s="968"/>
      <c r="AC72" s="968"/>
      <c r="AD72" s="968"/>
      <c r="AE72" s="968"/>
      <c r="AF72" s="968"/>
      <c r="AG72" s="968"/>
      <c r="AH72" s="968"/>
      <c r="AI72" s="968"/>
      <c r="AJ72" s="968"/>
      <c r="AK72" s="968"/>
      <c r="AL72" s="968"/>
      <c r="AM72" s="968"/>
      <c r="AN72" s="968"/>
      <c r="AO72" s="968"/>
      <c r="AP72" s="968"/>
      <c r="AQ72" s="968"/>
      <c r="AR72" s="968"/>
      <c r="AS72" s="968"/>
      <c r="AT72" s="968"/>
      <c r="AU72" s="968"/>
      <c r="AV72" s="968"/>
      <c r="AW72" s="968"/>
      <c r="AX72" s="968"/>
      <c r="AY72" s="968"/>
      <c r="AZ72" s="969"/>
      <c r="BA72" s="969"/>
      <c r="BB72" s="969"/>
      <c r="BC72" s="969"/>
      <c r="BD72" s="970"/>
      <c r="BE72" s="223"/>
      <c r="BF72" s="223"/>
      <c r="BG72" s="223"/>
      <c r="BH72" s="223"/>
      <c r="BI72" s="223"/>
      <c r="BJ72" s="223"/>
      <c r="BK72" s="223"/>
      <c r="BL72" s="223"/>
      <c r="BM72" s="223"/>
      <c r="BN72" s="223"/>
      <c r="BO72" s="223"/>
      <c r="BP72" s="223"/>
      <c r="BQ72" s="220">
        <v>66</v>
      </c>
      <c r="BR72" s="225"/>
      <c r="BS72" s="942"/>
      <c r="BT72" s="943"/>
      <c r="BU72" s="943"/>
      <c r="BV72" s="943"/>
      <c r="BW72" s="943"/>
      <c r="BX72" s="943"/>
      <c r="BY72" s="943"/>
      <c r="BZ72" s="943"/>
      <c r="CA72" s="943"/>
      <c r="CB72" s="943"/>
      <c r="CC72" s="943"/>
      <c r="CD72" s="943"/>
      <c r="CE72" s="943"/>
      <c r="CF72" s="943"/>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42"/>
      <c r="DW72" s="943"/>
      <c r="DX72" s="943"/>
      <c r="DY72" s="943"/>
      <c r="DZ72" s="944"/>
      <c r="EA72" s="212"/>
    </row>
    <row r="73" spans="1:131" ht="26.25" customHeight="1">
      <c r="A73" s="220">
        <v>6</v>
      </c>
      <c r="B73" s="971"/>
      <c r="C73" s="972"/>
      <c r="D73" s="972"/>
      <c r="E73" s="972"/>
      <c r="F73" s="972"/>
      <c r="G73" s="972"/>
      <c r="H73" s="972"/>
      <c r="I73" s="972"/>
      <c r="J73" s="972"/>
      <c r="K73" s="972"/>
      <c r="L73" s="972"/>
      <c r="M73" s="972"/>
      <c r="N73" s="972"/>
      <c r="O73" s="972"/>
      <c r="P73" s="973"/>
      <c r="Q73" s="974"/>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223"/>
      <c r="BF73" s="223"/>
      <c r="BG73" s="223"/>
      <c r="BH73" s="223"/>
      <c r="BI73" s="223"/>
      <c r="BJ73" s="223"/>
      <c r="BK73" s="223"/>
      <c r="BL73" s="223"/>
      <c r="BM73" s="223"/>
      <c r="BN73" s="223"/>
      <c r="BO73" s="223"/>
      <c r="BP73" s="223"/>
      <c r="BQ73" s="220">
        <v>67</v>
      </c>
      <c r="BR73" s="225"/>
      <c r="BS73" s="942"/>
      <c r="BT73" s="943"/>
      <c r="BU73" s="943"/>
      <c r="BV73" s="943"/>
      <c r="BW73" s="943"/>
      <c r="BX73" s="943"/>
      <c r="BY73" s="943"/>
      <c r="BZ73" s="943"/>
      <c r="CA73" s="943"/>
      <c r="CB73" s="943"/>
      <c r="CC73" s="943"/>
      <c r="CD73" s="943"/>
      <c r="CE73" s="943"/>
      <c r="CF73" s="943"/>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42"/>
      <c r="DW73" s="943"/>
      <c r="DX73" s="943"/>
      <c r="DY73" s="943"/>
      <c r="DZ73" s="944"/>
      <c r="EA73" s="212"/>
    </row>
    <row r="74" spans="1:131" ht="26.25" customHeight="1">
      <c r="A74" s="220">
        <v>7</v>
      </c>
      <c r="B74" s="971"/>
      <c r="C74" s="972"/>
      <c r="D74" s="972"/>
      <c r="E74" s="972"/>
      <c r="F74" s="972"/>
      <c r="G74" s="972"/>
      <c r="H74" s="972"/>
      <c r="I74" s="972"/>
      <c r="J74" s="972"/>
      <c r="K74" s="972"/>
      <c r="L74" s="972"/>
      <c r="M74" s="972"/>
      <c r="N74" s="972"/>
      <c r="O74" s="972"/>
      <c r="P74" s="973"/>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23"/>
      <c r="BF74" s="223"/>
      <c r="BG74" s="223"/>
      <c r="BH74" s="223"/>
      <c r="BI74" s="223"/>
      <c r="BJ74" s="223"/>
      <c r="BK74" s="223"/>
      <c r="BL74" s="223"/>
      <c r="BM74" s="223"/>
      <c r="BN74" s="223"/>
      <c r="BO74" s="223"/>
      <c r="BP74" s="223"/>
      <c r="BQ74" s="220">
        <v>68</v>
      </c>
      <c r="BR74" s="225"/>
      <c r="BS74" s="942"/>
      <c r="BT74" s="943"/>
      <c r="BU74" s="943"/>
      <c r="BV74" s="943"/>
      <c r="BW74" s="943"/>
      <c r="BX74" s="943"/>
      <c r="BY74" s="943"/>
      <c r="BZ74" s="943"/>
      <c r="CA74" s="943"/>
      <c r="CB74" s="943"/>
      <c r="CC74" s="943"/>
      <c r="CD74" s="943"/>
      <c r="CE74" s="943"/>
      <c r="CF74" s="943"/>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42"/>
      <c r="DW74" s="943"/>
      <c r="DX74" s="943"/>
      <c r="DY74" s="943"/>
      <c r="DZ74" s="944"/>
      <c r="EA74" s="212"/>
    </row>
    <row r="75" spans="1:131" ht="26.25" customHeight="1">
      <c r="A75" s="220">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23"/>
      <c r="BF75" s="223"/>
      <c r="BG75" s="223"/>
      <c r="BH75" s="223"/>
      <c r="BI75" s="223"/>
      <c r="BJ75" s="223"/>
      <c r="BK75" s="223"/>
      <c r="BL75" s="223"/>
      <c r="BM75" s="223"/>
      <c r="BN75" s="223"/>
      <c r="BO75" s="223"/>
      <c r="BP75" s="223"/>
      <c r="BQ75" s="220">
        <v>69</v>
      </c>
      <c r="BR75" s="225"/>
      <c r="BS75" s="942"/>
      <c r="BT75" s="943"/>
      <c r="BU75" s="943"/>
      <c r="BV75" s="943"/>
      <c r="BW75" s="943"/>
      <c r="BX75" s="943"/>
      <c r="BY75" s="943"/>
      <c r="BZ75" s="943"/>
      <c r="CA75" s="943"/>
      <c r="CB75" s="943"/>
      <c r="CC75" s="943"/>
      <c r="CD75" s="943"/>
      <c r="CE75" s="943"/>
      <c r="CF75" s="943"/>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42"/>
      <c r="DW75" s="943"/>
      <c r="DX75" s="943"/>
      <c r="DY75" s="943"/>
      <c r="DZ75" s="944"/>
      <c r="EA75" s="212"/>
    </row>
    <row r="76" spans="1:131" ht="26.25" customHeight="1">
      <c r="A76" s="220">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23"/>
      <c r="BF76" s="223"/>
      <c r="BG76" s="223"/>
      <c r="BH76" s="223"/>
      <c r="BI76" s="223"/>
      <c r="BJ76" s="223"/>
      <c r="BK76" s="223"/>
      <c r="BL76" s="223"/>
      <c r="BM76" s="223"/>
      <c r="BN76" s="223"/>
      <c r="BO76" s="223"/>
      <c r="BP76" s="223"/>
      <c r="BQ76" s="220">
        <v>70</v>
      </c>
      <c r="BR76" s="225"/>
      <c r="BS76" s="942"/>
      <c r="BT76" s="943"/>
      <c r="BU76" s="943"/>
      <c r="BV76" s="943"/>
      <c r="BW76" s="943"/>
      <c r="BX76" s="943"/>
      <c r="BY76" s="943"/>
      <c r="BZ76" s="943"/>
      <c r="CA76" s="943"/>
      <c r="CB76" s="943"/>
      <c r="CC76" s="943"/>
      <c r="CD76" s="943"/>
      <c r="CE76" s="943"/>
      <c r="CF76" s="943"/>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42"/>
      <c r="DW76" s="943"/>
      <c r="DX76" s="943"/>
      <c r="DY76" s="943"/>
      <c r="DZ76" s="944"/>
      <c r="EA76" s="212"/>
    </row>
    <row r="77" spans="1:131" ht="26.25" customHeight="1">
      <c r="A77" s="220">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23"/>
      <c r="BF77" s="223"/>
      <c r="BG77" s="223"/>
      <c r="BH77" s="223"/>
      <c r="BI77" s="223"/>
      <c r="BJ77" s="223"/>
      <c r="BK77" s="223"/>
      <c r="BL77" s="223"/>
      <c r="BM77" s="223"/>
      <c r="BN77" s="223"/>
      <c r="BO77" s="223"/>
      <c r="BP77" s="223"/>
      <c r="BQ77" s="220">
        <v>71</v>
      </c>
      <c r="BR77" s="225"/>
      <c r="BS77" s="942"/>
      <c r="BT77" s="943"/>
      <c r="BU77" s="943"/>
      <c r="BV77" s="943"/>
      <c r="BW77" s="943"/>
      <c r="BX77" s="943"/>
      <c r="BY77" s="943"/>
      <c r="BZ77" s="943"/>
      <c r="CA77" s="943"/>
      <c r="CB77" s="943"/>
      <c r="CC77" s="943"/>
      <c r="CD77" s="943"/>
      <c r="CE77" s="943"/>
      <c r="CF77" s="943"/>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42"/>
      <c r="DW77" s="943"/>
      <c r="DX77" s="943"/>
      <c r="DY77" s="943"/>
      <c r="DZ77" s="944"/>
      <c r="EA77" s="212"/>
    </row>
    <row r="78" spans="1:131" ht="26.25" customHeight="1">
      <c r="A78" s="220">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23"/>
      <c r="BF78" s="223"/>
      <c r="BG78" s="223"/>
      <c r="BH78" s="223"/>
      <c r="BI78" s="223"/>
      <c r="BJ78" s="212"/>
      <c r="BK78" s="212"/>
      <c r="BL78" s="212"/>
      <c r="BM78" s="212"/>
      <c r="BN78" s="212"/>
      <c r="BO78" s="223"/>
      <c r="BP78" s="223"/>
      <c r="BQ78" s="220">
        <v>72</v>
      </c>
      <c r="BR78" s="225"/>
      <c r="BS78" s="942"/>
      <c r="BT78" s="943"/>
      <c r="BU78" s="943"/>
      <c r="BV78" s="943"/>
      <c r="BW78" s="943"/>
      <c r="BX78" s="943"/>
      <c r="BY78" s="943"/>
      <c r="BZ78" s="943"/>
      <c r="CA78" s="943"/>
      <c r="CB78" s="943"/>
      <c r="CC78" s="943"/>
      <c r="CD78" s="943"/>
      <c r="CE78" s="943"/>
      <c r="CF78" s="943"/>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42"/>
      <c r="DW78" s="943"/>
      <c r="DX78" s="943"/>
      <c r="DY78" s="943"/>
      <c r="DZ78" s="944"/>
      <c r="EA78" s="212"/>
    </row>
    <row r="79" spans="1:131" ht="26.25" customHeight="1">
      <c r="A79" s="220">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23"/>
      <c r="BF79" s="223"/>
      <c r="BG79" s="223"/>
      <c r="BH79" s="223"/>
      <c r="BI79" s="223"/>
      <c r="BJ79" s="212"/>
      <c r="BK79" s="212"/>
      <c r="BL79" s="212"/>
      <c r="BM79" s="212"/>
      <c r="BN79" s="212"/>
      <c r="BO79" s="223"/>
      <c r="BP79" s="223"/>
      <c r="BQ79" s="220">
        <v>73</v>
      </c>
      <c r="BR79" s="225"/>
      <c r="BS79" s="942"/>
      <c r="BT79" s="943"/>
      <c r="BU79" s="943"/>
      <c r="BV79" s="943"/>
      <c r="BW79" s="943"/>
      <c r="BX79" s="943"/>
      <c r="BY79" s="943"/>
      <c r="BZ79" s="943"/>
      <c r="CA79" s="943"/>
      <c r="CB79" s="943"/>
      <c r="CC79" s="943"/>
      <c r="CD79" s="943"/>
      <c r="CE79" s="943"/>
      <c r="CF79" s="943"/>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42"/>
      <c r="DW79" s="943"/>
      <c r="DX79" s="943"/>
      <c r="DY79" s="943"/>
      <c r="DZ79" s="944"/>
      <c r="EA79" s="212"/>
    </row>
    <row r="80" spans="1:131" ht="26.25" customHeight="1">
      <c r="A80" s="220">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23"/>
      <c r="BF80" s="223"/>
      <c r="BG80" s="223"/>
      <c r="BH80" s="223"/>
      <c r="BI80" s="223"/>
      <c r="BJ80" s="223"/>
      <c r="BK80" s="223"/>
      <c r="BL80" s="223"/>
      <c r="BM80" s="223"/>
      <c r="BN80" s="223"/>
      <c r="BO80" s="223"/>
      <c r="BP80" s="223"/>
      <c r="BQ80" s="220">
        <v>74</v>
      </c>
      <c r="BR80" s="225"/>
      <c r="BS80" s="942"/>
      <c r="BT80" s="943"/>
      <c r="BU80" s="943"/>
      <c r="BV80" s="943"/>
      <c r="BW80" s="943"/>
      <c r="BX80" s="943"/>
      <c r="BY80" s="943"/>
      <c r="BZ80" s="943"/>
      <c r="CA80" s="943"/>
      <c r="CB80" s="943"/>
      <c r="CC80" s="943"/>
      <c r="CD80" s="943"/>
      <c r="CE80" s="943"/>
      <c r="CF80" s="943"/>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42"/>
      <c r="DW80" s="943"/>
      <c r="DX80" s="943"/>
      <c r="DY80" s="943"/>
      <c r="DZ80" s="944"/>
      <c r="EA80" s="212"/>
    </row>
    <row r="81" spans="1:131" ht="26.25" customHeight="1">
      <c r="A81" s="220">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23"/>
      <c r="BF81" s="223"/>
      <c r="BG81" s="223"/>
      <c r="BH81" s="223"/>
      <c r="BI81" s="223"/>
      <c r="BJ81" s="223"/>
      <c r="BK81" s="223"/>
      <c r="BL81" s="223"/>
      <c r="BM81" s="223"/>
      <c r="BN81" s="223"/>
      <c r="BO81" s="223"/>
      <c r="BP81" s="223"/>
      <c r="BQ81" s="220">
        <v>75</v>
      </c>
      <c r="BR81" s="225"/>
      <c r="BS81" s="942"/>
      <c r="BT81" s="943"/>
      <c r="BU81" s="943"/>
      <c r="BV81" s="943"/>
      <c r="BW81" s="943"/>
      <c r="BX81" s="943"/>
      <c r="BY81" s="943"/>
      <c r="BZ81" s="943"/>
      <c r="CA81" s="943"/>
      <c r="CB81" s="943"/>
      <c r="CC81" s="943"/>
      <c r="CD81" s="943"/>
      <c r="CE81" s="943"/>
      <c r="CF81" s="943"/>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42"/>
      <c r="DW81" s="943"/>
      <c r="DX81" s="943"/>
      <c r="DY81" s="943"/>
      <c r="DZ81" s="944"/>
      <c r="EA81" s="212"/>
    </row>
    <row r="82" spans="1:131" ht="26.25" customHeight="1">
      <c r="A82" s="220">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23"/>
      <c r="BF82" s="223"/>
      <c r="BG82" s="223"/>
      <c r="BH82" s="223"/>
      <c r="BI82" s="223"/>
      <c r="BJ82" s="223"/>
      <c r="BK82" s="223"/>
      <c r="BL82" s="223"/>
      <c r="BM82" s="223"/>
      <c r="BN82" s="223"/>
      <c r="BO82" s="223"/>
      <c r="BP82" s="223"/>
      <c r="BQ82" s="220">
        <v>76</v>
      </c>
      <c r="BR82" s="225"/>
      <c r="BS82" s="942"/>
      <c r="BT82" s="943"/>
      <c r="BU82" s="943"/>
      <c r="BV82" s="943"/>
      <c r="BW82" s="943"/>
      <c r="BX82" s="943"/>
      <c r="BY82" s="943"/>
      <c r="BZ82" s="943"/>
      <c r="CA82" s="943"/>
      <c r="CB82" s="943"/>
      <c r="CC82" s="943"/>
      <c r="CD82" s="943"/>
      <c r="CE82" s="943"/>
      <c r="CF82" s="943"/>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42"/>
      <c r="DW82" s="943"/>
      <c r="DX82" s="943"/>
      <c r="DY82" s="943"/>
      <c r="DZ82" s="944"/>
      <c r="EA82" s="212"/>
    </row>
    <row r="83" spans="1:131" ht="26.25" customHeight="1">
      <c r="A83" s="220">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23"/>
      <c r="BF83" s="223"/>
      <c r="BG83" s="223"/>
      <c r="BH83" s="223"/>
      <c r="BI83" s="223"/>
      <c r="BJ83" s="223"/>
      <c r="BK83" s="223"/>
      <c r="BL83" s="223"/>
      <c r="BM83" s="223"/>
      <c r="BN83" s="223"/>
      <c r="BO83" s="223"/>
      <c r="BP83" s="223"/>
      <c r="BQ83" s="220">
        <v>77</v>
      </c>
      <c r="BR83" s="225"/>
      <c r="BS83" s="942"/>
      <c r="BT83" s="943"/>
      <c r="BU83" s="943"/>
      <c r="BV83" s="943"/>
      <c r="BW83" s="943"/>
      <c r="BX83" s="943"/>
      <c r="BY83" s="943"/>
      <c r="BZ83" s="943"/>
      <c r="CA83" s="943"/>
      <c r="CB83" s="943"/>
      <c r="CC83" s="943"/>
      <c r="CD83" s="943"/>
      <c r="CE83" s="943"/>
      <c r="CF83" s="943"/>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42"/>
      <c r="DW83" s="943"/>
      <c r="DX83" s="943"/>
      <c r="DY83" s="943"/>
      <c r="DZ83" s="944"/>
      <c r="EA83" s="212"/>
    </row>
    <row r="84" spans="1:131" ht="26.25" customHeight="1">
      <c r="A84" s="220">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23"/>
      <c r="BF84" s="223"/>
      <c r="BG84" s="223"/>
      <c r="BH84" s="223"/>
      <c r="BI84" s="223"/>
      <c r="BJ84" s="223"/>
      <c r="BK84" s="223"/>
      <c r="BL84" s="223"/>
      <c r="BM84" s="223"/>
      <c r="BN84" s="223"/>
      <c r="BO84" s="223"/>
      <c r="BP84" s="223"/>
      <c r="BQ84" s="220">
        <v>78</v>
      </c>
      <c r="BR84" s="225"/>
      <c r="BS84" s="942"/>
      <c r="BT84" s="943"/>
      <c r="BU84" s="943"/>
      <c r="BV84" s="943"/>
      <c r="BW84" s="943"/>
      <c r="BX84" s="943"/>
      <c r="BY84" s="943"/>
      <c r="BZ84" s="943"/>
      <c r="CA84" s="943"/>
      <c r="CB84" s="943"/>
      <c r="CC84" s="943"/>
      <c r="CD84" s="943"/>
      <c r="CE84" s="943"/>
      <c r="CF84" s="943"/>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42"/>
      <c r="DW84" s="943"/>
      <c r="DX84" s="943"/>
      <c r="DY84" s="943"/>
      <c r="DZ84" s="944"/>
      <c r="EA84" s="212"/>
    </row>
    <row r="85" spans="1:131" ht="26.25" customHeight="1">
      <c r="A85" s="220">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23"/>
      <c r="BF85" s="223"/>
      <c r="BG85" s="223"/>
      <c r="BH85" s="223"/>
      <c r="BI85" s="223"/>
      <c r="BJ85" s="223"/>
      <c r="BK85" s="223"/>
      <c r="BL85" s="223"/>
      <c r="BM85" s="223"/>
      <c r="BN85" s="223"/>
      <c r="BO85" s="223"/>
      <c r="BP85" s="223"/>
      <c r="BQ85" s="220">
        <v>79</v>
      </c>
      <c r="BR85" s="225"/>
      <c r="BS85" s="942"/>
      <c r="BT85" s="943"/>
      <c r="BU85" s="943"/>
      <c r="BV85" s="943"/>
      <c r="BW85" s="943"/>
      <c r="BX85" s="943"/>
      <c r="BY85" s="943"/>
      <c r="BZ85" s="943"/>
      <c r="CA85" s="943"/>
      <c r="CB85" s="943"/>
      <c r="CC85" s="943"/>
      <c r="CD85" s="943"/>
      <c r="CE85" s="943"/>
      <c r="CF85" s="943"/>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42"/>
      <c r="DW85" s="943"/>
      <c r="DX85" s="943"/>
      <c r="DY85" s="943"/>
      <c r="DZ85" s="944"/>
      <c r="EA85" s="212"/>
    </row>
    <row r="86" spans="1:131" ht="26.25" customHeight="1">
      <c r="A86" s="220">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23"/>
      <c r="BF86" s="223"/>
      <c r="BG86" s="223"/>
      <c r="BH86" s="223"/>
      <c r="BI86" s="223"/>
      <c r="BJ86" s="223"/>
      <c r="BK86" s="223"/>
      <c r="BL86" s="223"/>
      <c r="BM86" s="223"/>
      <c r="BN86" s="223"/>
      <c r="BO86" s="223"/>
      <c r="BP86" s="223"/>
      <c r="BQ86" s="220">
        <v>80</v>
      </c>
      <c r="BR86" s="225"/>
      <c r="BS86" s="942"/>
      <c r="BT86" s="943"/>
      <c r="BU86" s="943"/>
      <c r="BV86" s="943"/>
      <c r="BW86" s="943"/>
      <c r="BX86" s="943"/>
      <c r="BY86" s="943"/>
      <c r="BZ86" s="943"/>
      <c r="CA86" s="943"/>
      <c r="CB86" s="943"/>
      <c r="CC86" s="943"/>
      <c r="CD86" s="943"/>
      <c r="CE86" s="943"/>
      <c r="CF86" s="943"/>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42"/>
      <c r="DW86" s="943"/>
      <c r="DX86" s="943"/>
      <c r="DY86" s="943"/>
      <c r="DZ86" s="944"/>
      <c r="EA86" s="212"/>
    </row>
    <row r="87" spans="1:131" ht="26.25" customHeight="1">
      <c r="A87" s="226">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23"/>
      <c r="BF87" s="223"/>
      <c r="BG87" s="223"/>
      <c r="BH87" s="223"/>
      <c r="BI87" s="223"/>
      <c r="BJ87" s="223"/>
      <c r="BK87" s="223"/>
      <c r="BL87" s="223"/>
      <c r="BM87" s="223"/>
      <c r="BN87" s="223"/>
      <c r="BO87" s="223"/>
      <c r="BP87" s="223"/>
      <c r="BQ87" s="220">
        <v>81</v>
      </c>
      <c r="BR87" s="225"/>
      <c r="BS87" s="942"/>
      <c r="BT87" s="943"/>
      <c r="BU87" s="943"/>
      <c r="BV87" s="943"/>
      <c r="BW87" s="943"/>
      <c r="BX87" s="943"/>
      <c r="BY87" s="943"/>
      <c r="BZ87" s="943"/>
      <c r="CA87" s="943"/>
      <c r="CB87" s="943"/>
      <c r="CC87" s="943"/>
      <c r="CD87" s="943"/>
      <c r="CE87" s="943"/>
      <c r="CF87" s="943"/>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42"/>
      <c r="DW87" s="943"/>
      <c r="DX87" s="943"/>
      <c r="DY87" s="943"/>
      <c r="DZ87" s="944"/>
      <c r="EA87" s="212"/>
    </row>
    <row r="88" spans="1:131" ht="26.25" customHeight="1" thickBot="1">
      <c r="A88" s="222" t="s">
        <v>390</v>
      </c>
      <c r="B88" s="934" t="s">
        <v>415</v>
      </c>
      <c r="C88" s="935"/>
      <c r="D88" s="935"/>
      <c r="E88" s="935"/>
      <c r="F88" s="935"/>
      <c r="G88" s="935"/>
      <c r="H88" s="935"/>
      <c r="I88" s="935"/>
      <c r="J88" s="935"/>
      <c r="K88" s="935"/>
      <c r="L88" s="935"/>
      <c r="M88" s="935"/>
      <c r="N88" s="935"/>
      <c r="O88" s="935"/>
      <c r="P88" s="945"/>
      <c r="Q88" s="959"/>
      <c r="R88" s="960"/>
      <c r="S88" s="960"/>
      <c r="T88" s="960"/>
      <c r="U88" s="960"/>
      <c r="V88" s="960"/>
      <c r="W88" s="960"/>
      <c r="X88" s="960"/>
      <c r="Y88" s="960"/>
      <c r="Z88" s="960"/>
      <c r="AA88" s="960"/>
      <c r="AB88" s="960"/>
      <c r="AC88" s="960"/>
      <c r="AD88" s="960"/>
      <c r="AE88" s="960"/>
      <c r="AF88" s="956">
        <v>51944</v>
      </c>
      <c r="AG88" s="956"/>
      <c r="AH88" s="956"/>
      <c r="AI88" s="956"/>
      <c r="AJ88" s="956"/>
      <c r="AK88" s="960"/>
      <c r="AL88" s="960"/>
      <c r="AM88" s="960"/>
      <c r="AN88" s="960"/>
      <c r="AO88" s="960"/>
      <c r="AP88" s="956">
        <v>1848</v>
      </c>
      <c r="AQ88" s="956"/>
      <c r="AR88" s="956"/>
      <c r="AS88" s="956"/>
      <c r="AT88" s="956"/>
      <c r="AU88" s="956">
        <v>366</v>
      </c>
      <c r="AV88" s="956"/>
      <c r="AW88" s="956"/>
      <c r="AX88" s="956"/>
      <c r="AY88" s="956"/>
      <c r="AZ88" s="957"/>
      <c r="BA88" s="957"/>
      <c r="BB88" s="957"/>
      <c r="BC88" s="957"/>
      <c r="BD88" s="958"/>
      <c r="BE88" s="223"/>
      <c r="BF88" s="223"/>
      <c r="BG88" s="223"/>
      <c r="BH88" s="223"/>
      <c r="BI88" s="223"/>
      <c r="BJ88" s="223"/>
      <c r="BK88" s="223"/>
      <c r="BL88" s="223"/>
      <c r="BM88" s="223"/>
      <c r="BN88" s="223"/>
      <c r="BO88" s="223"/>
      <c r="BP88" s="223"/>
      <c r="BQ88" s="220">
        <v>82</v>
      </c>
      <c r="BR88" s="225"/>
      <c r="BS88" s="942"/>
      <c r="BT88" s="943"/>
      <c r="BU88" s="943"/>
      <c r="BV88" s="943"/>
      <c r="BW88" s="943"/>
      <c r="BX88" s="943"/>
      <c r="BY88" s="943"/>
      <c r="BZ88" s="943"/>
      <c r="CA88" s="943"/>
      <c r="CB88" s="943"/>
      <c r="CC88" s="943"/>
      <c r="CD88" s="943"/>
      <c r="CE88" s="943"/>
      <c r="CF88" s="943"/>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42"/>
      <c r="DW88" s="943"/>
      <c r="DX88" s="943"/>
      <c r="DY88" s="943"/>
      <c r="DZ88" s="944"/>
      <c r="EA88" s="212"/>
    </row>
    <row r="89" spans="1:131" ht="26.25" hidden="1" customHeight="1">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42"/>
      <c r="BT89" s="943"/>
      <c r="BU89" s="943"/>
      <c r="BV89" s="943"/>
      <c r="BW89" s="943"/>
      <c r="BX89" s="943"/>
      <c r="BY89" s="943"/>
      <c r="BZ89" s="943"/>
      <c r="CA89" s="943"/>
      <c r="CB89" s="943"/>
      <c r="CC89" s="943"/>
      <c r="CD89" s="943"/>
      <c r="CE89" s="943"/>
      <c r="CF89" s="943"/>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42"/>
      <c r="DW89" s="943"/>
      <c r="DX89" s="943"/>
      <c r="DY89" s="943"/>
      <c r="DZ89" s="944"/>
      <c r="EA89" s="212"/>
    </row>
    <row r="90" spans="1:131" ht="26.25" hidden="1" customHeight="1">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42"/>
      <c r="BT90" s="943"/>
      <c r="BU90" s="943"/>
      <c r="BV90" s="943"/>
      <c r="BW90" s="943"/>
      <c r="BX90" s="943"/>
      <c r="BY90" s="943"/>
      <c r="BZ90" s="943"/>
      <c r="CA90" s="943"/>
      <c r="CB90" s="943"/>
      <c r="CC90" s="943"/>
      <c r="CD90" s="943"/>
      <c r="CE90" s="943"/>
      <c r="CF90" s="943"/>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42"/>
      <c r="DW90" s="943"/>
      <c r="DX90" s="943"/>
      <c r="DY90" s="943"/>
      <c r="DZ90" s="944"/>
      <c r="EA90" s="212"/>
    </row>
    <row r="91" spans="1:131" ht="26.25" hidden="1" customHeight="1">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42"/>
      <c r="BT91" s="943"/>
      <c r="BU91" s="943"/>
      <c r="BV91" s="943"/>
      <c r="BW91" s="943"/>
      <c r="BX91" s="943"/>
      <c r="BY91" s="943"/>
      <c r="BZ91" s="943"/>
      <c r="CA91" s="943"/>
      <c r="CB91" s="943"/>
      <c r="CC91" s="943"/>
      <c r="CD91" s="943"/>
      <c r="CE91" s="943"/>
      <c r="CF91" s="943"/>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42"/>
      <c r="DW91" s="943"/>
      <c r="DX91" s="943"/>
      <c r="DY91" s="943"/>
      <c r="DZ91" s="944"/>
      <c r="EA91" s="212"/>
    </row>
    <row r="92" spans="1:131" ht="26.25" hidden="1" customHeight="1">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42"/>
      <c r="BT92" s="943"/>
      <c r="BU92" s="943"/>
      <c r="BV92" s="943"/>
      <c r="BW92" s="943"/>
      <c r="BX92" s="943"/>
      <c r="BY92" s="943"/>
      <c r="BZ92" s="943"/>
      <c r="CA92" s="943"/>
      <c r="CB92" s="943"/>
      <c r="CC92" s="943"/>
      <c r="CD92" s="943"/>
      <c r="CE92" s="943"/>
      <c r="CF92" s="943"/>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42"/>
      <c r="DW92" s="943"/>
      <c r="DX92" s="943"/>
      <c r="DY92" s="943"/>
      <c r="DZ92" s="944"/>
      <c r="EA92" s="212"/>
    </row>
    <row r="93" spans="1:131" ht="26.25" hidden="1" customHeight="1">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42"/>
      <c r="BT93" s="943"/>
      <c r="BU93" s="943"/>
      <c r="BV93" s="943"/>
      <c r="BW93" s="943"/>
      <c r="BX93" s="943"/>
      <c r="BY93" s="943"/>
      <c r="BZ93" s="943"/>
      <c r="CA93" s="943"/>
      <c r="CB93" s="943"/>
      <c r="CC93" s="943"/>
      <c r="CD93" s="943"/>
      <c r="CE93" s="943"/>
      <c r="CF93" s="943"/>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42"/>
      <c r="DW93" s="943"/>
      <c r="DX93" s="943"/>
      <c r="DY93" s="943"/>
      <c r="DZ93" s="944"/>
      <c r="EA93" s="212"/>
    </row>
    <row r="94" spans="1:131" ht="26.25" hidden="1" customHeight="1">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42"/>
      <c r="BT94" s="943"/>
      <c r="BU94" s="943"/>
      <c r="BV94" s="943"/>
      <c r="BW94" s="943"/>
      <c r="BX94" s="943"/>
      <c r="BY94" s="943"/>
      <c r="BZ94" s="943"/>
      <c r="CA94" s="943"/>
      <c r="CB94" s="943"/>
      <c r="CC94" s="943"/>
      <c r="CD94" s="943"/>
      <c r="CE94" s="943"/>
      <c r="CF94" s="943"/>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42"/>
      <c r="DW94" s="943"/>
      <c r="DX94" s="943"/>
      <c r="DY94" s="943"/>
      <c r="DZ94" s="944"/>
      <c r="EA94" s="212"/>
    </row>
    <row r="95" spans="1:131" ht="26.25" hidden="1" customHeight="1">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42"/>
      <c r="BT95" s="943"/>
      <c r="BU95" s="943"/>
      <c r="BV95" s="943"/>
      <c r="BW95" s="943"/>
      <c r="BX95" s="943"/>
      <c r="BY95" s="943"/>
      <c r="BZ95" s="943"/>
      <c r="CA95" s="943"/>
      <c r="CB95" s="943"/>
      <c r="CC95" s="943"/>
      <c r="CD95" s="943"/>
      <c r="CE95" s="943"/>
      <c r="CF95" s="943"/>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42"/>
      <c r="DW95" s="943"/>
      <c r="DX95" s="943"/>
      <c r="DY95" s="943"/>
      <c r="DZ95" s="944"/>
      <c r="EA95" s="212"/>
    </row>
    <row r="96" spans="1:131" ht="26.25" hidden="1" customHeight="1">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42"/>
      <c r="BT96" s="943"/>
      <c r="BU96" s="943"/>
      <c r="BV96" s="943"/>
      <c r="BW96" s="943"/>
      <c r="BX96" s="943"/>
      <c r="BY96" s="943"/>
      <c r="BZ96" s="943"/>
      <c r="CA96" s="943"/>
      <c r="CB96" s="943"/>
      <c r="CC96" s="943"/>
      <c r="CD96" s="943"/>
      <c r="CE96" s="943"/>
      <c r="CF96" s="943"/>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42"/>
      <c r="DW96" s="943"/>
      <c r="DX96" s="943"/>
      <c r="DY96" s="943"/>
      <c r="DZ96" s="944"/>
      <c r="EA96" s="212"/>
    </row>
    <row r="97" spans="1:131" ht="26.25" hidden="1" customHeight="1">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42"/>
      <c r="BT97" s="943"/>
      <c r="BU97" s="943"/>
      <c r="BV97" s="943"/>
      <c r="BW97" s="943"/>
      <c r="BX97" s="943"/>
      <c r="BY97" s="943"/>
      <c r="BZ97" s="943"/>
      <c r="CA97" s="943"/>
      <c r="CB97" s="943"/>
      <c r="CC97" s="943"/>
      <c r="CD97" s="943"/>
      <c r="CE97" s="943"/>
      <c r="CF97" s="943"/>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42"/>
      <c r="DW97" s="943"/>
      <c r="DX97" s="943"/>
      <c r="DY97" s="943"/>
      <c r="DZ97" s="944"/>
      <c r="EA97" s="212"/>
    </row>
    <row r="98" spans="1:131" ht="26.25" hidden="1" customHeight="1">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42"/>
      <c r="BT98" s="943"/>
      <c r="BU98" s="943"/>
      <c r="BV98" s="943"/>
      <c r="BW98" s="943"/>
      <c r="BX98" s="943"/>
      <c r="BY98" s="943"/>
      <c r="BZ98" s="943"/>
      <c r="CA98" s="943"/>
      <c r="CB98" s="943"/>
      <c r="CC98" s="943"/>
      <c r="CD98" s="943"/>
      <c r="CE98" s="943"/>
      <c r="CF98" s="943"/>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42"/>
      <c r="DW98" s="943"/>
      <c r="DX98" s="943"/>
      <c r="DY98" s="943"/>
      <c r="DZ98" s="944"/>
      <c r="EA98" s="212"/>
    </row>
    <row r="99" spans="1:131" ht="26.25" hidden="1" customHeight="1">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42"/>
      <c r="BT99" s="943"/>
      <c r="BU99" s="943"/>
      <c r="BV99" s="943"/>
      <c r="BW99" s="943"/>
      <c r="BX99" s="943"/>
      <c r="BY99" s="943"/>
      <c r="BZ99" s="943"/>
      <c r="CA99" s="943"/>
      <c r="CB99" s="943"/>
      <c r="CC99" s="943"/>
      <c r="CD99" s="943"/>
      <c r="CE99" s="943"/>
      <c r="CF99" s="943"/>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42"/>
      <c r="DW99" s="943"/>
      <c r="DX99" s="943"/>
      <c r="DY99" s="943"/>
      <c r="DZ99" s="944"/>
      <c r="EA99" s="212"/>
    </row>
    <row r="100" spans="1:131" ht="26.25" hidden="1" customHeight="1">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42"/>
      <c r="BT100" s="943"/>
      <c r="BU100" s="943"/>
      <c r="BV100" s="943"/>
      <c r="BW100" s="943"/>
      <c r="BX100" s="943"/>
      <c r="BY100" s="943"/>
      <c r="BZ100" s="943"/>
      <c r="CA100" s="943"/>
      <c r="CB100" s="943"/>
      <c r="CC100" s="943"/>
      <c r="CD100" s="943"/>
      <c r="CE100" s="943"/>
      <c r="CF100" s="943"/>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42"/>
      <c r="DW100" s="943"/>
      <c r="DX100" s="943"/>
      <c r="DY100" s="943"/>
      <c r="DZ100" s="944"/>
      <c r="EA100" s="212"/>
    </row>
    <row r="101" spans="1:131" ht="26.25" hidden="1" customHeight="1">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42"/>
      <c r="BT101" s="943"/>
      <c r="BU101" s="943"/>
      <c r="BV101" s="943"/>
      <c r="BW101" s="943"/>
      <c r="BX101" s="943"/>
      <c r="BY101" s="943"/>
      <c r="BZ101" s="943"/>
      <c r="CA101" s="943"/>
      <c r="CB101" s="943"/>
      <c r="CC101" s="943"/>
      <c r="CD101" s="943"/>
      <c r="CE101" s="943"/>
      <c r="CF101" s="943"/>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42"/>
      <c r="DW101" s="943"/>
      <c r="DX101" s="943"/>
      <c r="DY101" s="943"/>
      <c r="DZ101" s="944"/>
      <c r="EA101" s="212"/>
    </row>
    <row r="102" spans="1:131" ht="26.25" customHeight="1" thickBot="1">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390</v>
      </c>
      <c r="BR102" s="934" t="s">
        <v>416</v>
      </c>
      <c r="BS102" s="935"/>
      <c r="BT102" s="935"/>
      <c r="BU102" s="935"/>
      <c r="BV102" s="935"/>
      <c r="BW102" s="935"/>
      <c r="BX102" s="935"/>
      <c r="BY102" s="935"/>
      <c r="BZ102" s="935"/>
      <c r="CA102" s="935"/>
      <c r="CB102" s="935"/>
      <c r="CC102" s="935"/>
      <c r="CD102" s="935"/>
      <c r="CE102" s="935"/>
      <c r="CF102" s="935"/>
      <c r="CG102" s="945"/>
      <c r="CH102" s="946"/>
      <c r="CI102" s="947"/>
      <c r="CJ102" s="947"/>
      <c r="CK102" s="947"/>
      <c r="CL102" s="948"/>
      <c r="CM102" s="946"/>
      <c r="CN102" s="947"/>
      <c r="CO102" s="947"/>
      <c r="CP102" s="947"/>
      <c r="CQ102" s="948"/>
      <c r="CR102" s="949">
        <v>100</v>
      </c>
      <c r="CS102" s="950"/>
      <c r="CT102" s="950"/>
      <c r="CU102" s="950"/>
      <c r="CV102" s="951"/>
      <c r="CW102" s="949" t="s">
        <v>582</v>
      </c>
      <c r="CX102" s="950"/>
      <c r="CY102" s="950"/>
      <c r="CZ102" s="950"/>
      <c r="DA102" s="951"/>
      <c r="DB102" s="949" t="s">
        <v>582</v>
      </c>
      <c r="DC102" s="950"/>
      <c r="DD102" s="950"/>
      <c r="DE102" s="950"/>
      <c r="DF102" s="951"/>
      <c r="DG102" s="949" t="s">
        <v>582</v>
      </c>
      <c r="DH102" s="950"/>
      <c r="DI102" s="950"/>
      <c r="DJ102" s="950"/>
      <c r="DK102" s="951"/>
      <c r="DL102" s="949" t="s">
        <v>582</v>
      </c>
      <c r="DM102" s="950"/>
      <c r="DN102" s="950"/>
      <c r="DO102" s="950"/>
      <c r="DP102" s="951"/>
      <c r="DQ102" s="949" t="s">
        <v>582</v>
      </c>
      <c r="DR102" s="950"/>
      <c r="DS102" s="950"/>
      <c r="DT102" s="950"/>
      <c r="DU102" s="951"/>
      <c r="DV102" s="934"/>
      <c r="DW102" s="935"/>
      <c r="DX102" s="935"/>
      <c r="DY102" s="935"/>
      <c r="DZ102" s="936"/>
      <c r="EA102" s="212"/>
    </row>
    <row r="103" spans="1:131" ht="26.25" customHeight="1">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37" t="s">
        <v>417</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212"/>
    </row>
    <row r="104" spans="1:131" ht="26.25" customHeight="1">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38" t="s">
        <v>418</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212"/>
    </row>
    <row r="105" spans="1:131" ht="11.25" customHeight="1">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c r="A107" s="231" t="s">
        <v>419</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420</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c r="A108" s="939" t="s">
        <v>421</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422</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212" customFormat="1" ht="26.25" customHeight="1">
      <c r="A109" s="892" t="s">
        <v>423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424</v>
      </c>
      <c r="AB109" s="893"/>
      <c r="AC109" s="893"/>
      <c r="AD109" s="893"/>
      <c r="AE109" s="894"/>
      <c r="AF109" s="895" t="s">
        <v>425</v>
      </c>
      <c r="AG109" s="893"/>
      <c r="AH109" s="893"/>
      <c r="AI109" s="893"/>
      <c r="AJ109" s="894"/>
      <c r="AK109" s="895" t="s">
        <v>303</v>
      </c>
      <c r="AL109" s="893"/>
      <c r="AM109" s="893"/>
      <c r="AN109" s="893"/>
      <c r="AO109" s="894"/>
      <c r="AP109" s="895" t="s">
        <v>426</v>
      </c>
      <c r="AQ109" s="893"/>
      <c r="AR109" s="893"/>
      <c r="AS109" s="893"/>
      <c r="AT109" s="926"/>
      <c r="AU109" s="892" t="s">
        <v>423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424</v>
      </c>
      <c r="BR109" s="893"/>
      <c r="BS109" s="893"/>
      <c r="BT109" s="893"/>
      <c r="BU109" s="894"/>
      <c r="BV109" s="895" t="s">
        <v>425</v>
      </c>
      <c r="BW109" s="893"/>
      <c r="BX109" s="893"/>
      <c r="BY109" s="893"/>
      <c r="BZ109" s="894"/>
      <c r="CA109" s="895" t="s">
        <v>303</v>
      </c>
      <c r="CB109" s="893"/>
      <c r="CC109" s="893"/>
      <c r="CD109" s="893"/>
      <c r="CE109" s="894"/>
      <c r="CF109" s="933" t="s">
        <v>426</v>
      </c>
      <c r="CG109" s="933"/>
      <c r="CH109" s="933"/>
      <c r="CI109" s="933"/>
      <c r="CJ109" s="933"/>
      <c r="CK109" s="895" t="s">
        <v>427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424</v>
      </c>
      <c r="DH109" s="893"/>
      <c r="DI109" s="893"/>
      <c r="DJ109" s="893"/>
      <c r="DK109" s="894"/>
      <c r="DL109" s="895" t="s">
        <v>425</v>
      </c>
      <c r="DM109" s="893"/>
      <c r="DN109" s="893"/>
      <c r="DO109" s="893"/>
      <c r="DP109" s="894"/>
      <c r="DQ109" s="895" t="s">
        <v>303</v>
      </c>
      <c r="DR109" s="893"/>
      <c r="DS109" s="893"/>
      <c r="DT109" s="893"/>
      <c r="DU109" s="894"/>
      <c r="DV109" s="895" t="s">
        <v>426</v>
      </c>
      <c r="DW109" s="893"/>
      <c r="DX109" s="893"/>
      <c r="DY109" s="893"/>
      <c r="DZ109" s="926"/>
    </row>
    <row r="110" spans="1:131" s="212" customFormat="1" ht="26.25" customHeight="1">
      <c r="A110" s="804" t="s">
        <v>428</v>
      </c>
      <c r="B110" s="805"/>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6"/>
      <c r="AA110" s="885">
        <v>1464279</v>
      </c>
      <c r="AB110" s="886"/>
      <c r="AC110" s="886"/>
      <c r="AD110" s="886"/>
      <c r="AE110" s="887"/>
      <c r="AF110" s="888">
        <v>1387880</v>
      </c>
      <c r="AG110" s="886"/>
      <c r="AH110" s="886"/>
      <c r="AI110" s="886"/>
      <c r="AJ110" s="887"/>
      <c r="AK110" s="888">
        <v>1448151</v>
      </c>
      <c r="AL110" s="886"/>
      <c r="AM110" s="886"/>
      <c r="AN110" s="886"/>
      <c r="AO110" s="887"/>
      <c r="AP110" s="889">
        <v>11.6</v>
      </c>
      <c r="AQ110" s="890"/>
      <c r="AR110" s="890"/>
      <c r="AS110" s="890"/>
      <c r="AT110" s="891"/>
      <c r="AU110" s="927" t="s">
        <v>72</v>
      </c>
      <c r="AV110" s="928"/>
      <c r="AW110" s="928"/>
      <c r="AX110" s="928"/>
      <c r="AY110" s="928"/>
      <c r="AZ110" s="857" t="s">
        <v>429</v>
      </c>
      <c r="BA110" s="805"/>
      <c r="BB110" s="805"/>
      <c r="BC110" s="805"/>
      <c r="BD110" s="805"/>
      <c r="BE110" s="805"/>
      <c r="BF110" s="805"/>
      <c r="BG110" s="805"/>
      <c r="BH110" s="805"/>
      <c r="BI110" s="805"/>
      <c r="BJ110" s="805"/>
      <c r="BK110" s="805"/>
      <c r="BL110" s="805"/>
      <c r="BM110" s="805"/>
      <c r="BN110" s="805"/>
      <c r="BO110" s="805"/>
      <c r="BP110" s="806"/>
      <c r="BQ110" s="858">
        <v>16641498</v>
      </c>
      <c r="BR110" s="839"/>
      <c r="BS110" s="839"/>
      <c r="BT110" s="839"/>
      <c r="BU110" s="839"/>
      <c r="BV110" s="839">
        <v>16920404</v>
      </c>
      <c r="BW110" s="839"/>
      <c r="BX110" s="839"/>
      <c r="BY110" s="839"/>
      <c r="BZ110" s="839"/>
      <c r="CA110" s="839">
        <v>17328398</v>
      </c>
      <c r="CB110" s="839"/>
      <c r="CC110" s="839"/>
      <c r="CD110" s="839"/>
      <c r="CE110" s="839"/>
      <c r="CF110" s="863">
        <v>138.69999999999999</v>
      </c>
      <c r="CG110" s="864"/>
      <c r="CH110" s="864"/>
      <c r="CI110" s="864"/>
      <c r="CJ110" s="864"/>
      <c r="CK110" s="923" t="s">
        <v>430</v>
      </c>
      <c r="CL110" s="816"/>
      <c r="CM110" s="857" t="s">
        <v>431</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58" t="s">
        <v>432</v>
      </c>
      <c r="DH110" s="839"/>
      <c r="DI110" s="839"/>
      <c r="DJ110" s="839"/>
      <c r="DK110" s="839"/>
      <c r="DL110" s="839" t="s">
        <v>432</v>
      </c>
      <c r="DM110" s="839"/>
      <c r="DN110" s="839"/>
      <c r="DO110" s="839"/>
      <c r="DP110" s="839"/>
      <c r="DQ110" s="839" t="s">
        <v>129</v>
      </c>
      <c r="DR110" s="839"/>
      <c r="DS110" s="839"/>
      <c r="DT110" s="839"/>
      <c r="DU110" s="839"/>
      <c r="DV110" s="840" t="s">
        <v>433</v>
      </c>
      <c r="DW110" s="840"/>
      <c r="DX110" s="840"/>
      <c r="DY110" s="840"/>
      <c r="DZ110" s="841"/>
    </row>
    <row r="111" spans="1:131" s="212" customFormat="1" ht="26.25" customHeight="1">
      <c r="A111" s="771" t="s">
        <v>434</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22"/>
      <c r="AA111" s="915" t="s">
        <v>129</v>
      </c>
      <c r="AB111" s="916"/>
      <c r="AC111" s="916"/>
      <c r="AD111" s="916"/>
      <c r="AE111" s="917"/>
      <c r="AF111" s="918" t="s">
        <v>129</v>
      </c>
      <c r="AG111" s="916"/>
      <c r="AH111" s="916"/>
      <c r="AI111" s="916"/>
      <c r="AJ111" s="917"/>
      <c r="AK111" s="918" t="s">
        <v>129</v>
      </c>
      <c r="AL111" s="916"/>
      <c r="AM111" s="916"/>
      <c r="AN111" s="916"/>
      <c r="AO111" s="917"/>
      <c r="AP111" s="919" t="s">
        <v>129</v>
      </c>
      <c r="AQ111" s="920"/>
      <c r="AR111" s="920"/>
      <c r="AS111" s="920"/>
      <c r="AT111" s="921"/>
      <c r="AU111" s="929"/>
      <c r="AV111" s="930"/>
      <c r="AW111" s="930"/>
      <c r="AX111" s="930"/>
      <c r="AY111" s="930"/>
      <c r="AZ111" s="812" t="s">
        <v>435</v>
      </c>
      <c r="BA111" s="749"/>
      <c r="BB111" s="749"/>
      <c r="BC111" s="749"/>
      <c r="BD111" s="749"/>
      <c r="BE111" s="749"/>
      <c r="BF111" s="749"/>
      <c r="BG111" s="749"/>
      <c r="BH111" s="749"/>
      <c r="BI111" s="749"/>
      <c r="BJ111" s="749"/>
      <c r="BK111" s="749"/>
      <c r="BL111" s="749"/>
      <c r="BM111" s="749"/>
      <c r="BN111" s="749"/>
      <c r="BO111" s="749"/>
      <c r="BP111" s="750"/>
      <c r="BQ111" s="813" t="s">
        <v>129</v>
      </c>
      <c r="BR111" s="814"/>
      <c r="BS111" s="814"/>
      <c r="BT111" s="814"/>
      <c r="BU111" s="814"/>
      <c r="BV111" s="814" t="s">
        <v>129</v>
      </c>
      <c r="BW111" s="814"/>
      <c r="BX111" s="814"/>
      <c r="BY111" s="814"/>
      <c r="BZ111" s="814"/>
      <c r="CA111" s="814" t="s">
        <v>432</v>
      </c>
      <c r="CB111" s="814"/>
      <c r="CC111" s="814"/>
      <c r="CD111" s="814"/>
      <c r="CE111" s="814"/>
      <c r="CF111" s="872" t="s">
        <v>432</v>
      </c>
      <c r="CG111" s="873"/>
      <c r="CH111" s="873"/>
      <c r="CI111" s="873"/>
      <c r="CJ111" s="873"/>
      <c r="CK111" s="924"/>
      <c r="CL111" s="818"/>
      <c r="CM111" s="812" t="s">
        <v>436</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813" t="s">
        <v>129</v>
      </c>
      <c r="DH111" s="814"/>
      <c r="DI111" s="814"/>
      <c r="DJ111" s="814"/>
      <c r="DK111" s="814"/>
      <c r="DL111" s="814" t="s">
        <v>129</v>
      </c>
      <c r="DM111" s="814"/>
      <c r="DN111" s="814"/>
      <c r="DO111" s="814"/>
      <c r="DP111" s="814"/>
      <c r="DQ111" s="814" t="s">
        <v>129</v>
      </c>
      <c r="DR111" s="814"/>
      <c r="DS111" s="814"/>
      <c r="DT111" s="814"/>
      <c r="DU111" s="814"/>
      <c r="DV111" s="791" t="s">
        <v>129</v>
      </c>
      <c r="DW111" s="791"/>
      <c r="DX111" s="791"/>
      <c r="DY111" s="791"/>
      <c r="DZ111" s="792"/>
    </row>
    <row r="112" spans="1:131" s="212" customFormat="1" ht="26.25" customHeight="1">
      <c r="A112" s="909" t="s">
        <v>437</v>
      </c>
      <c r="B112" s="910"/>
      <c r="C112" s="749" t="s">
        <v>438</v>
      </c>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49"/>
      <c r="Z112" s="750"/>
      <c r="AA112" s="776" t="s">
        <v>432</v>
      </c>
      <c r="AB112" s="777"/>
      <c r="AC112" s="777"/>
      <c r="AD112" s="777"/>
      <c r="AE112" s="778"/>
      <c r="AF112" s="779" t="s">
        <v>432</v>
      </c>
      <c r="AG112" s="777"/>
      <c r="AH112" s="777"/>
      <c r="AI112" s="777"/>
      <c r="AJ112" s="778"/>
      <c r="AK112" s="779" t="s">
        <v>129</v>
      </c>
      <c r="AL112" s="777"/>
      <c r="AM112" s="777"/>
      <c r="AN112" s="777"/>
      <c r="AO112" s="778"/>
      <c r="AP112" s="821" t="s">
        <v>129</v>
      </c>
      <c r="AQ112" s="822"/>
      <c r="AR112" s="822"/>
      <c r="AS112" s="822"/>
      <c r="AT112" s="823"/>
      <c r="AU112" s="929"/>
      <c r="AV112" s="930"/>
      <c r="AW112" s="930"/>
      <c r="AX112" s="930"/>
      <c r="AY112" s="930"/>
      <c r="AZ112" s="812" t="s">
        <v>439</v>
      </c>
      <c r="BA112" s="749"/>
      <c r="BB112" s="749"/>
      <c r="BC112" s="749"/>
      <c r="BD112" s="749"/>
      <c r="BE112" s="749"/>
      <c r="BF112" s="749"/>
      <c r="BG112" s="749"/>
      <c r="BH112" s="749"/>
      <c r="BI112" s="749"/>
      <c r="BJ112" s="749"/>
      <c r="BK112" s="749"/>
      <c r="BL112" s="749"/>
      <c r="BM112" s="749"/>
      <c r="BN112" s="749"/>
      <c r="BO112" s="749"/>
      <c r="BP112" s="750"/>
      <c r="BQ112" s="813">
        <v>10964335</v>
      </c>
      <c r="BR112" s="814"/>
      <c r="BS112" s="814"/>
      <c r="BT112" s="814"/>
      <c r="BU112" s="814"/>
      <c r="BV112" s="814">
        <v>10472759</v>
      </c>
      <c r="BW112" s="814"/>
      <c r="BX112" s="814"/>
      <c r="BY112" s="814"/>
      <c r="BZ112" s="814"/>
      <c r="CA112" s="814">
        <v>9531194</v>
      </c>
      <c r="CB112" s="814"/>
      <c r="CC112" s="814"/>
      <c r="CD112" s="814"/>
      <c r="CE112" s="814"/>
      <c r="CF112" s="872">
        <v>76.3</v>
      </c>
      <c r="CG112" s="873"/>
      <c r="CH112" s="873"/>
      <c r="CI112" s="873"/>
      <c r="CJ112" s="873"/>
      <c r="CK112" s="924"/>
      <c r="CL112" s="818"/>
      <c r="CM112" s="812" t="s">
        <v>440</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813" t="s">
        <v>129</v>
      </c>
      <c r="DH112" s="814"/>
      <c r="DI112" s="814"/>
      <c r="DJ112" s="814"/>
      <c r="DK112" s="814"/>
      <c r="DL112" s="814" t="s">
        <v>432</v>
      </c>
      <c r="DM112" s="814"/>
      <c r="DN112" s="814"/>
      <c r="DO112" s="814"/>
      <c r="DP112" s="814"/>
      <c r="DQ112" s="814" t="s">
        <v>129</v>
      </c>
      <c r="DR112" s="814"/>
      <c r="DS112" s="814"/>
      <c r="DT112" s="814"/>
      <c r="DU112" s="814"/>
      <c r="DV112" s="791" t="s">
        <v>129</v>
      </c>
      <c r="DW112" s="791"/>
      <c r="DX112" s="791"/>
      <c r="DY112" s="791"/>
      <c r="DZ112" s="792"/>
    </row>
    <row r="113" spans="1:130" s="212" customFormat="1" ht="26.25" customHeight="1">
      <c r="A113" s="911"/>
      <c r="B113" s="912"/>
      <c r="C113" s="749" t="s">
        <v>441</v>
      </c>
      <c r="D113" s="749"/>
      <c r="E113" s="749"/>
      <c r="F113" s="749"/>
      <c r="G113" s="749"/>
      <c r="H113" s="749"/>
      <c r="I113" s="749"/>
      <c r="J113" s="749"/>
      <c r="K113" s="749"/>
      <c r="L113" s="749"/>
      <c r="M113" s="749"/>
      <c r="N113" s="749"/>
      <c r="O113" s="749"/>
      <c r="P113" s="749"/>
      <c r="Q113" s="749"/>
      <c r="R113" s="749"/>
      <c r="S113" s="749"/>
      <c r="T113" s="749"/>
      <c r="U113" s="749"/>
      <c r="V113" s="749"/>
      <c r="W113" s="749"/>
      <c r="X113" s="749"/>
      <c r="Y113" s="749"/>
      <c r="Z113" s="750"/>
      <c r="AA113" s="915">
        <v>816106</v>
      </c>
      <c r="AB113" s="916"/>
      <c r="AC113" s="916"/>
      <c r="AD113" s="916"/>
      <c r="AE113" s="917"/>
      <c r="AF113" s="918">
        <v>880320</v>
      </c>
      <c r="AG113" s="916"/>
      <c r="AH113" s="916"/>
      <c r="AI113" s="916"/>
      <c r="AJ113" s="917"/>
      <c r="AK113" s="918">
        <v>845859</v>
      </c>
      <c r="AL113" s="916"/>
      <c r="AM113" s="916"/>
      <c r="AN113" s="916"/>
      <c r="AO113" s="917"/>
      <c r="AP113" s="919">
        <v>6.8</v>
      </c>
      <c r="AQ113" s="920"/>
      <c r="AR113" s="920"/>
      <c r="AS113" s="920"/>
      <c r="AT113" s="921"/>
      <c r="AU113" s="929"/>
      <c r="AV113" s="930"/>
      <c r="AW113" s="930"/>
      <c r="AX113" s="930"/>
      <c r="AY113" s="930"/>
      <c r="AZ113" s="812" t="s">
        <v>442</v>
      </c>
      <c r="BA113" s="749"/>
      <c r="BB113" s="749"/>
      <c r="BC113" s="749"/>
      <c r="BD113" s="749"/>
      <c r="BE113" s="749"/>
      <c r="BF113" s="749"/>
      <c r="BG113" s="749"/>
      <c r="BH113" s="749"/>
      <c r="BI113" s="749"/>
      <c r="BJ113" s="749"/>
      <c r="BK113" s="749"/>
      <c r="BL113" s="749"/>
      <c r="BM113" s="749"/>
      <c r="BN113" s="749"/>
      <c r="BO113" s="749"/>
      <c r="BP113" s="750"/>
      <c r="BQ113" s="813">
        <v>217651</v>
      </c>
      <c r="BR113" s="814"/>
      <c r="BS113" s="814"/>
      <c r="BT113" s="814"/>
      <c r="BU113" s="814"/>
      <c r="BV113" s="814">
        <v>305569</v>
      </c>
      <c r="BW113" s="814"/>
      <c r="BX113" s="814"/>
      <c r="BY113" s="814"/>
      <c r="BZ113" s="814"/>
      <c r="CA113" s="814">
        <v>365991</v>
      </c>
      <c r="CB113" s="814"/>
      <c r="CC113" s="814"/>
      <c r="CD113" s="814"/>
      <c r="CE113" s="814"/>
      <c r="CF113" s="872">
        <v>2.9</v>
      </c>
      <c r="CG113" s="873"/>
      <c r="CH113" s="873"/>
      <c r="CI113" s="873"/>
      <c r="CJ113" s="873"/>
      <c r="CK113" s="924"/>
      <c r="CL113" s="818"/>
      <c r="CM113" s="812" t="s">
        <v>443</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76" t="s">
        <v>129</v>
      </c>
      <c r="DH113" s="777"/>
      <c r="DI113" s="777"/>
      <c r="DJ113" s="777"/>
      <c r="DK113" s="778"/>
      <c r="DL113" s="779" t="s">
        <v>129</v>
      </c>
      <c r="DM113" s="777"/>
      <c r="DN113" s="777"/>
      <c r="DO113" s="777"/>
      <c r="DP113" s="778"/>
      <c r="DQ113" s="779" t="s">
        <v>433</v>
      </c>
      <c r="DR113" s="777"/>
      <c r="DS113" s="777"/>
      <c r="DT113" s="777"/>
      <c r="DU113" s="778"/>
      <c r="DV113" s="821" t="s">
        <v>432</v>
      </c>
      <c r="DW113" s="822"/>
      <c r="DX113" s="822"/>
      <c r="DY113" s="822"/>
      <c r="DZ113" s="823"/>
    </row>
    <row r="114" spans="1:130" s="212" customFormat="1" ht="26.25" customHeight="1">
      <c r="A114" s="911"/>
      <c r="B114" s="912"/>
      <c r="C114" s="749" t="s">
        <v>444</v>
      </c>
      <c r="D114" s="749"/>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50"/>
      <c r="AA114" s="776">
        <v>9188</v>
      </c>
      <c r="AB114" s="777"/>
      <c r="AC114" s="777"/>
      <c r="AD114" s="777"/>
      <c r="AE114" s="778"/>
      <c r="AF114" s="779">
        <v>16332</v>
      </c>
      <c r="AG114" s="777"/>
      <c r="AH114" s="777"/>
      <c r="AI114" s="777"/>
      <c r="AJ114" s="778"/>
      <c r="AK114" s="779">
        <v>24660</v>
      </c>
      <c r="AL114" s="777"/>
      <c r="AM114" s="777"/>
      <c r="AN114" s="777"/>
      <c r="AO114" s="778"/>
      <c r="AP114" s="821">
        <v>0.2</v>
      </c>
      <c r="AQ114" s="822"/>
      <c r="AR114" s="822"/>
      <c r="AS114" s="822"/>
      <c r="AT114" s="823"/>
      <c r="AU114" s="929"/>
      <c r="AV114" s="930"/>
      <c r="AW114" s="930"/>
      <c r="AX114" s="930"/>
      <c r="AY114" s="930"/>
      <c r="AZ114" s="812" t="s">
        <v>445</v>
      </c>
      <c r="BA114" s="749"/>
      <c r="BB114" s="749"/>
      <c r="BC114" s="749"/>
      <c r="BD114" s="749"/>
      <c r="BE114" s="749"/>
      <c r="BF114" s="749"/>
      <c r="BG114" s="749"/>
      <c r="BH114" s="749"/>
      <c r="BI114" s="749"/>
      <c r="BJ114" s="749"/>
      <c r="BK114" s="749"/>
      <c r="BL114" s="749"/>
      <c r="BM114" s="749"/>
      <c r="BN114" s="749"/>
      <c r="BO114" s="749"/>
      <c r="BP114" s="750"/>
      <c r="BQ114" s="813">
        <v>2831019</v>
      </c>
      <c r="BR114" s="814"/>
      <c r="BS114" s="814"/>
      <c r="BT114" s="814"/>
      <c r="BU114" s="814"/>
      <c r="BV114" s="814">
        <v>2884341</v>
      </c>
      <c r="BW114" s="814"/>
      <c r="BX114" s="814"/>
      <c r="BY114" s="814"/>
      <c r="BZ114" s="814"/>
      <c r="CA114" s="814">
        <v>2927589</v>
      </c>
      <c r="CB114" s="814"/>
      <c r="CC114" s="814"/>
      <c r="CD114" s="814"/>
      <c r="CE114" s="814"/>
      <c r="CF114" s="872">
        <v>23.4</v>
      </c>
      <c r="CG114" s="873"/>
      <c r="CH114" s="873"/>
      <c r="CI114" s="873"/>
      <c r="CJ114" s="873"/>
      <c r="CK114" s="924"/>
      <c r="CL114" s="818"/>
      <c r="CM114" s="812" t="s">
        <v>446</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76" t="s">
        <v>129</v>
      </c>
      <c r="DH114" s="777"/>
      <c r="DI114" s="777"/>
      <c r="DJ114" s="777"/>
      <c r="DK114" s="778"/>
      <c r="DL114" s="779" t="s">
        <v>432</v>
      </c>
      <c r="DM114" s="777"/>
      <c r="DN114" s="777"/>
      <c r="DO114" s="777"/>
      <c r="DP114" s="778"/>
      <c r="DQ114" s="779" t="s">
        <v>432</v>
      </c>
      <c r="DR114" s="777"/>
      <c r="DS114" s="777"/>
      <c r="DT114" s="777"/>
      <c r="DU114" s="778"/>
      <c r="DV114" s="821" t="s">
        <v>129</v>
      </c>
      <c r="DW114" s="822"/>
      <c r="DX114" s="822"/>
      <c r="DY114" s="822"/>
      <c r="DZ114" s="823"/>
    </row>
    <row r="115" spans="1:130" s="212" customFormat="1" ht="26.25" customHeight="1">
      <c r="A115" s="911"/>
      <c r="B115" s="912"/>
      <c r="C115" s="749" t="s">
        <v>447</v>
      </c>
      <c r="D115" s="749"/>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50"/>
      <c r="AA115" s="915" t="s">
        <v>129</v>
      </c>
      <c r="AB115" s="916"/>
      <c r="AC115" s="916"/>
      <c r="AD115" s="916"/>
      <c r="AE115" s="917"/>
      <c r="AF115" s="918" t="s">
        <v>432</v>
      </c>
      <c r="AG115" s="916"/>
      <c r="AH115" s="916"/>
      <c r="AI115" s="916"/>
      <c r="AJ115" s="917"/>
      <c r="AK115" s="918" t="s">
        <v>129</v>
      </c>
      <c r="AL115" s="916"/>
      <c r="AM115" s="916"/>
      <c r="AN115" s="916"/>
      <c r="AO115" s="917"/>
      <c r="AP115" s="919" t="s">
        <v>432</v>
      </c>
      <c r="AQ115" s="920"/>
      <c r="AR115" s="920"/>
      <c r="AS115" s="920"/>
      <c r="AT115" s="921"/>
      <c r="AU115" s="929"/>
      <c r="AV115" s="930"/>
      <c r="AW115" s="930"/>
      <c r="AX115" s="930"/>
      <c r="AY115" s="930"/>
      <c r="AZ115" s="812" t="s">
        <v>448</v>
      </c>
      <c r="BA115" s="749"/>
      <c r="BB115" s="749"/>
      <c r="BC115" s="749"/>
      <c r="BD115" s="749"/>
      <c r="BE115" s="749"/>
      <c r="BF115" s="749"/>
      <c r="BG115" s="749"/>
      <c r="BH115" s="749"/>
      <c r="BI115" s="749"/>
      <c r="BJ115" s="749"/>
      <c r="BK115" s="749"/>
      <c r="BL115" s="749"/>
      <c r="BM115" s="749"/>
      <c r="BN115" s="749"/>
      <c r="BO115" s="749"/>
      <c r="BP115" s="750"/>
      <c r="BQ115" s="813" t="s">
        <v>129</v>
      </c>
      <c r="BR115" s="814"/>
      <c r="BS115" s="814"/>
      <c r="BT115" s="814"/>
      <c r="BU115" s="814"/>
      <c r="BV115" s="814" t="s">
        <v>432</v>
      </c>
      <c r="BW115" s="814"/>
      <c r="BX115" s="814"/>
      <c r="BY115" s="814"/>
      <c r="BZ115" s="814"/>
      <c r="CA115" s="814" t="s">
        <v>129</v>
      </c>
      <c r="CB115" s="814"/>
      <c r="CC115" s="814"/>
      <c r="CD115" s="814"/>
      <c r="CE115" s="814"/>
      <c r="CF115" s="872" t="s">
        <v>432</v>
      </c>
      <c r="CG115" s="873"/>
      <c r="CH115" s="873"/>
      <c r="CI115" s="873"/>
      <c r="CJ115" s="873"/>
      <c r="CK115" s="924"/>
      <c r="CL115" s="818"/>
      <c r="CM115" s="812" t="s">
        <v>449</v>
      </c>
      <c r="CN115" s="749"/>
      <c r="CO115" s="749"/>
      <c r="CP115" s="749"/>
      <c r="CQ115" s="749"/>
      <c r="CR115" s="749"/>
      <c r="CS115" s="749"/>
      <c r="CT115" s="749"/>
      <c r="CU115" s="749"/>
      <c r="CV115" s="749"/>
      <c r="CW115" s="749"/>
      <c r="CX115" s="749"/>
      <c r="CY115" s="749"/>
      <c r="CZ115" s="749"/>
      <c r="DA115" s="749"/>
      <c r="DB115" s="749"/>
      <c r="DC115" s="749"/>
      <c r="DD115" s="749"/>
      <c r="DE115" s="749"/>
      <c r="DF115" s="750"/>
      <c r="DG115" s="776" t="s">
        <v>432</v>
      </c>
      <c r="DH115" s="777"/>
      <c r="DI115" s="777"/>
      <c r="DJ115" s="777"/>
      <c r="DK115" s="778"/>
      <c r="DL115" s="779" t="s">
        <v>129</v>
      </c>
      <c r="DM115" s="777"/>
      <c r="DN115" s="777"/>
      <c r="DO115" s="777"/>
      <c r="DP115" s="778"/>
      <c r="DQ115" s="779" t="s">
        <v>129</v>
      </c>
      <c r="DR115" s="777"/>
      <c r="DS115" s="777"/>
      <c r="DT115" s="777"/>
      <c r="DU115" s="778"/>
      <c r="DV115" s="821" t="s">
        <v>129</v>
      </c>
      <c r="DW115" s="822"/>
      <c r="DX115" s="822"/>
      <c r="DY115" s="822"/>
      <c r="DZ115" s="823"/>
    </row>
    <row r="116" spans="1:130" s="212" customFormat="1" ht="26.25" customHeight="1">
      <c r="A116" s="913"/>
      <c r="B116" s="914"/>
      <c r="C116" s="836" t="s">
        <v>450</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776" t="s">
        <v>432</v>
      </c>
      <c r="AB116" s="777"/>
      <c r="AC116" s="777"/>
      <c r="AD116" s="777"/>
      <c r="AE116" s="778"/>
      <c r="AF116" s="779" t="s">
        <v>432</v>
      </c>
      <c r="AG116" s="777"/>
      <c r="AH116" s="777"/>
      <c r="AI116" s="777"/>
      <c r="AJ116" s="778"/>
      <c r="AK116" s="779" t="s">
        <v>129</v>
      </c>
      <c r="AL116" s="777"/>
      <c r="AM116" s="777"/>
      <c r="AN116" s="777"/>
      <c r="AO116" s="778"/>
      <c r="AP116" s="821" t="s">
        <v>432</v>
      </c>
      <c r="AQ116" s="822"/>
      <c r="AR116" s="822"/>
      <c r="AS116" s="822"/>
      <c r="AT116" s="823"/>
      <c r="AU116" s="929"/>
      <c r="AV116" s="930"/>
      <c r="AW116" s="930"/>
      <c r="AX116" s="930"/>
      <c r="AY116" s="930"/>
      <c r="AZ116" s="906" t="s">
        <v>451</v>
      </c>
      <c r="BA116" s="907"/>
      <c r="BB116" s="907"/>
      <c r="BC116" s="907"/>
      <c r="BD116" s="907"/>
      <c r="BE116" s="907"/>
      <c r="BF116" s="907"/>
      <c r="BG116" s="907"/>
      <c r="BH116" s="907"/>
      <c r="BI116" s="907"/>
      <c r="BJ116" s="907"/>
      <c r="BK116" s="907"/>
      <c r="BL116" s="907"/>
      <c r="BM116" s="907"/>
      <c r="BN116" s="907"/>
      <c r="BO116" s="907"/>
      <c r="BP116" s="908"/>
      <c r="BQ116" s="813" t="s">
        <v>129</v>
      </c>
      <c r="BR116" s="814"/>
      <c r="BS116" s="814"/>
      <c r="BT116" s="814"/>
      <c r="BU116" s="814"/>
      <c r="BV116" s="814" t="s">
        <v>432</v>
      </c>
      <c r="BW116" s="814"/>
      <c r="BX116" s="814"/>
      <c r="BY116" s="814"/>
      <c r="BZ116" s="814"/>
      <c r="CA116" s="814" t="s">
        <v>129</v>
      </c>
      <c r="CB116" s="814"/>
      <c r="CC116" s="814"/>
      <c r="CD116" s="814"/>
      <c r="CE116" s="814"/>
      <c r="CF116" s="872" t="s">
        <v>129</v>
      </c>
      <c r="CG116" s="873"/>
      <c r="CH116" s="873"/>
      <c r="CI116" s="873"/>
      <c r="CJ116" s="873"/>
      <c r="CK116" s="924"/>
      <c r="CL116" s="818"/>
      <c r="CM116" s="812" t="s">
        <v>452</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76" t="s">
        <v>129</v>
      </c>
      <c r="DH116" s="777"/>
      <c r="DI116" s="777"/>
      <c r="DJ116" s="777"/>
      <c r="DK116" s="778"/>
      <c r="DL116" s="779" t="s">
        <v>432</v>
      </c>
      <c r="DM116" s="777"/>
      <c r="DN116" s="777"/>
      <c r="DO116" s="777"/>
      <c r="DP116" s="778"/>
      <c r="DQ116" s="779" t="s">
        <v>129</v>
      </c>
      <c r="DR116" s="777"/>
      <c r="DS116" s="777"/>
      <c r="DT116" s="777"/>
      <c r="DU116" s="778"/>
      <c r="DV116" s="821" t="s">
        <v>432</v>
      </c>
      <c r="DW116" s="822"/>
      <c r="DX116" s="822"/>
      <c r="DY116" s="822"/>
      <c r="DZ116" s="823"/>
    </row>
    <row r="117" spans="1:130" s="212" customFormat="1" ht="26.25" customHeight="1">
      <c r="A117" s="892" t="s">
        <v>186</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74" t="s">
        <v>453</v>
      </c>
      <c r="Z117" s="894"/>
      <c r="AA117" s="899">
        <v>2289573</v>
      </c>
      <c r="AB117" s="900"/>
      <c r="AC117" s="900"/>
      <c r="AD117" s="900"/>
      <c r="AE117" s="901"/>
      <c r="AF117" s="902">
        <v>2284532</v>
      </c>
      <c r="AG117" s="900"/>
      <c r="AH117" s="900"/>
      <c r="AI117" s="900"/>
      <c r="AJ117" s="901"/>
      <c r="AK117" s="902">
        <v>2318670</v>
      </c>
      <c r="AL117" s="900"/>
      <c r="AM117" s="900"/>
      <c r="AN117" s="900"/>
      <c r="AO117" s="901"/>
      <c r="AP117" s="903"/>
      <c r="AQ117" s="904"/>
      <c r="AR117" s="904"/>
      <c r="AS117" s="904"/>
      <c r="AT117" s="905"/>
      <c r="AU117" s="929"/>
      <c r="AV117" s="930"/>
      <c r="AW117" s="930"/>
      <c r="AX117" s="930"/>
      <c r="AY117" s="930"/>
      <c r="AZ117" s="860" t="s">
        <v>454</v>
      </c>
      <c r="BA117" s="861"/>
      <c r="BB117" s="861"/>
      <c r="BC117" s="861"/>
      <c r="BD117" s="861"/>
      <c r="BE117" s="861"/>
      <c r="BF117" s="861"/>
      <c r="BG117" s="861"/>
      <c r="BH117" s="861"/>
      <c r="BI117" s="861"/>
      <c r="BJ117" s="861"/>
      <c r="BK117" s="861"/>
      <c r="BL117" s="861"/>
      <c r="BM117" s="861"/>
      <c r="BN117" s="861"/>
      <c r="BO117" s="861"/>
      <c r="BP117" s="862"/>
      <c r="BQ117" s="813" t="s">
        <v>129</v>
      </c>
      <c r="BR117" s="814"/>
      <c r="BS117" s="814"/>
      <c r="BT117" s="814"/>
      <c r="BU117" s="814"/>
      <c r="BV117" s="814" t="s">
        <v>432</v>
      </c>
      <c r="BW117" s="814"/>
      <c r="BX117" s="814"/>
      <c r="BY117" s="814"/>
      <c r="BZ117" s="814"/>
      <c r="CA117" s="814" t="s">
        <v>129</v>
      </c>
      <c r="CB117" s="814"/>
      <c r="CC117" s="814"/>
      <c r="CD117" s="814"/>
      <c r="CE117" s="814"/>
      <c r="CF117" s="872" t="s">
        <v>129</v>
      </c>
      <c r="CG117" s="873"/>
      <c r="CH117" s="873"/>
      <c r="CI117" s="873"/>
      <c r="CJ117" s="873"/>
      <c r="CK117" s="924"/>
      <c r="CL117" s="818"/>
      <c r="CM117" s="812" t="s">
        <v>455</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76" t="s">
        <v>129</v>
      </c>
      <c r="DH117" s="777"/>
      <c r="DI117" s="777"/>
      <c r="DJ117" s="777"/>
      <c r="DK117" s="778"/>
      <c r="DL117" s="779" t="s">
        <v>433</v>
      </c>
      <c r="DM117" s="777"/>
      <c r="DN117" s="777"/>
      <c r="DO117" s="777"/>
      <c r="DP117" s="778"/>
      <c r="DQ117" s="779" t="s">
        <v>433</v>
      </c>
      <c r="DR117" s="777"/>
      <c r="DS117" s="777"/>
      <c r="DT117" s="777"/>
      <c r="DU117" s="778"/>
      <c r="DV117" s="821" t="s">
        <v>432</v>
      </c>
      <c r="DW117" s="822"/>
      <c r="DX117" s="822"/>
      <c r="DY117" s="822"/>
      <c r="DZ117" s="823"/>
    </row>
    <row r="118" spans="1:130" s="212" customFormat="1" ht="26.25" customHeight="1">
      <c r="A118" s="892" t="s">
        <v>427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424</v>
      </c>
      <c r="AB118" s="893"/>
      <c r="AC118" s="893"/>
      <c r="AD118" s="893"/>
      <c r="AE118" s="894"/>
      <c r="AF118" s="895" t="s">
        <v>425</v>
      </c>
      <c r="AG118" s="893"/>
      <c r="AH118" s="893"/>
      <c r="AI118" s="893"/>
      <c r="AJ118" s="894"/>
      <c r="AK118" s="895" t="s">
        <v>303</v>
      </c>
      <c r="AL118" s="893"/>
      <c r="AM118" s="893"/>
      <c r="AN118" s="893"/>
      <c r="AO118" s="894"/>
      <c r="AP118" s="896" t="s">
        <v>426</v>
      </c>
      <c r="AQ118" s="897"/>
      <c r="AR118" s="897"/>
      <c r="AS118" s="897"/>
      <c r="AT118" s="898"/>
      <c r="AU118" s="929"/>
      <c r="AV118" s="930"/>
      <c r="AW118" s="930"/>
      <c r="AX118" s="930"/>
      <c r="AY118" s="930"/>
      <c r="AZ118" s="835" t="s">
        <v>456</v>
      </c>
      <c r="BA118" s="836"/>
      <c r="BB118" s="836"/>
      <c r="BC118" s="836"/>
      <c r="BD118" s="836"/>
      <c r="BE118" s="836"/>
      <c r="BF118" s="836"/>
      <c r="BG118" s="836"/>
      <c r="BH118" s="836"/>
      <c r="BI118" s="836"/>
      <c r="BJ118" s="836"/>
      <c r="BK118" s="836"/>
      <c r="BL118" s="836"/>
      <c r="BM118" s="836"/>
      <c r="BN118" s="836"/>
      <c r="BO118" s="836"/>
      <c r="BP118" s="837"/>
      <c r="BQ118" s="876" t="s">
        <v>129</v>
      </c>
      <c r="BR118" s="842"/>
      <c r="BS118" s="842"/>
      <c r="BT118" s="842"/>
      <c r="BU118" s="842"/>
      <c r="BV118" s="842" t="s">
        <v>129</v>
      </c>
      <c r="BW118" s="842"/>
      <c r="BX118" s="842"/>
      <c r="BY118" s="842"/>
      <c r="BZ118" s="842"/>
      <c r="CA118" s="842" t="s">
        <v>129</v>
      </c>
      <c r="CB118" s="842"/>
      <c r="CC118" s="842"/>
      <c r="CD118" s="842"/>
      <c r="CE118" s="842"/>
      <c r="CF118" s="872" t="s">
        <v>129</v>
      </c>
      <c r="CG118" s="873"/>
      <c r="CH118" s="873"/>
      <c r="CI118" s="873"/>
      <c r="CJ118" s="873"/>
      <c r="CK118" s="924"/>
      <c r="CL118" s="818"/>
      <c r="CM118" s="812" t="s">
        <v>457</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76" t="s">
        <v>129</v>
      </c>
      <c r="DH118" s="777"/>
      <c r="DI118" s="777"/>
      <c r="DJ118" s="777"/>
      <c r="DK118" s="778"/>
      <c r="DL118" s="779" t="s">
        <v>129</v>
      </c>
      <c r="DM118" s="777"/>
      <c r="DN118" s="777"/>
      <c r="DO118" s="777"/>
      <c r="DP118" s="778"/>
      <c r="DQ118" s="779" t="s">
        <v>129</v>
      </c>
      <c r="DR118" s="777"/>
      <c r="DS118" s="777"/>
      <c r="DT118" s="777"/>
      <c r="DU118" s="778"/>
      <c r="DV118" s="821" t="s">
        <v>129</v>
      </c>
      <c r="DW118" s="822"/>
      <c r="DX118" s="822"/>
      <c r="DY118" s="822"/>
      <c r="DZ118" s="823"/>
    </row>
    <row r="119" spans="1:130" s="212" customFormat="1" ht="26.25" customHeight="1">
      <c r="A119" s="815" t="s">
        <v>430</v>
      </c>
      <c r="B119" s="816"/>
      <c r="C119" s="857" t="s">
        <v>431</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885" t="s">
        <v>129</v>
      </c>
      <c r="AB119" s="886"/>
      <c r="AC119" s="886"/>
      <c r="AD119" s="886"/>
      <c r="AE119" s="887"/>
      <c r="AF119" s="888" t="s">
        <v>129</v>
      </c>
      <c r="AG119" s="886"/>
      <c r="AH119" s="886"/>
      <c r="AI119" s="886"/>
      <c r="AJ119" s="887"/>
      <c r="AK119" s="888" t="s">
        <v>432</v>
      </c>
      <c r="AL119" s="886"/>
      <c r="AM119" s="886"/>
      <c r="AN119" s="886"/>
      <c r="AO119" s="887"/>
      <c r="AP119" s="889" t="s">
        <v>129</v>
      </c>
      <c r="AQ119" s="890"/>
      <c r="AR119" s="890"/>
      <c r="AS119" s="890"/>
      <c r="AT119" s="891"/>
      <c r="AU119" s="931"/>
      <c r="AV119" s="932"/>
      <c r="AW119" s="932"/>
      <c r="AX119" s="932"/>
      <c r="AY119" s="932"/>
      <c r="AZ119" s="233" t="s">
        <v>186</v>
      </c>
      <c r="BA119" s="233"/>
      <c r="BB119" s="233"/>
      <c r="BC119" s="233"/>
      <c r="BD119" s="233"/>
      <c r="BE119" s="233"/>
      <c r="BF119" s="233"/>
      <c r="BG119" s="233"/>
      <c r="BH119" s="233"/>
      <c r="BI119" s="233"/>
      <c r="BJ119" s="233"/>
      <c r="BK119" s="233"/>
      <c r="BL119" s="233"/>
      <c r="BM119" s="233"/>
      <c r="BN119" s="233"/>
      <c r="BO119" s="874" t="s">
        <v>458</v>
      </c>
      <c r="BP119" s="875"/>
      <c r="BQ119" s="876">
        <v>30654503</v>
      </c>
      <c r="BR119" s="842"/>
      <c r="BS119" s="842"/>
      <c r="BT119" s="842"/>
      <c r="BU119" s="842"/>
      <c r="BV119" s="842">
        <v>30583073</v>
      </c>
      <c r="BW119" s="842"/>
      <c r="BX119" s="842"/>
      <c r="BY119" s="842"/>
      <c r="BZ119" s="842"/>
      <c r="CA119" s="842">
        <v>30153172</v>
      </c>
      <c r="CB119" s="842"/>
      <c r="CC119" s="842"/>
      <c r="CD119" s="842"/>
      <c r="CE119" s="842"/>
      <c r="CF119" s="745"/>
      <c r="CG119" s="746"/>
      <c r="CH119" s="746"/>
      <c r="CI119" s="746"/>
      <c r="CJ119" s="831"/>
      <c r="CK119" s="925"/>
      <c r="CL119" s="820"/>
      <c r="CM119" s="835" t="s">
        <v>459</v>
      </c>
      <c r="CN119" s="836"/>
      <c r="CO119" s="836"/>
      <c r="CP119" s="836"/>
      <c r="CQ119" s="836"/>
      <c r="CR119" s="836"/>
      <c r="CS119" s="836"/>
      <c r="CT119" s="836"/>
      <c r="CU119" s="836"/>
      <c r="CV119" s="836"/>
      <c r="CW119" s="836"/>
      <c r="CX119" s="836"/>
      <c r="CY119" s="836"/>
      <c r="CZ119" s="836"/>
      <c r="DA119" s="836"/>
      <c r="DB119" s="836"/>
      <c r="DC119" s="836"/>
      <c r="DD119" s="836"/>
      <c r="DE119" s="836"/>
      <c r="DF119" s="837"/>
      <c r="DG119" s="760" t="s">
        <v>129</v>
      </c>
      <c r="DH119" s="761"/>
      <c r="DI119" s="761"/>
      <c r="DJ119" s="761"/>
      <c r="DK119" s="762"/>
      <c r="DL119" s="763" t="s">
        <v>129</v>
      </c>
      <c r="DM119" s="761"/>
      <c r="DN119" s="761"/>
      <c r="DO119" s="761"/>
      <c r="DP119" s="762"/>
      <c r="DQ119" s="763" t="s">
        <v>129</v>
      </c>
      <c r="DR119" s="761"/>
      <c r="DS119" s="761"/>
      <c r="DT119" s="761"/>
      <c r="DU119" s="762"/>
      <c r="DV119" s="845" t="s">
        <v>129</v>
      </c>
      <c r="DW119" s="846"/>
      <c r="DX119" s="846"/>
      <c r="DY119" s="846"/>
      <c r="DZ119" s="847"/>
    </row>
    <row r="120" spans="1:130" s="212" customFormat="1" ht="26.25" customHeight="1">
      <c r="A120" s="817"/>
      <c r="B120" s="818"/>
      <c r="C120" s="812" t="s">
        <v>436</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76" t="s">
        <v>129</v>
      </c>
      <c r="AB120" s="777"/>
      <c r="AC120" s="777"/>
      <c r="AD120" s="777"/>
      <c r="AE120" s="778"/>
      <c r="AF120" s="779" t="s">
        <v>432</v>
      </c>
      <c r="AG120" s="777"/>
      <c r="AH120" s="777"/>
      <c r="AI120" s="777"/>
      <c r="AJ120" s="778"/>
      <c r="AK120" s="779" t="s">
        <v>129</v>
      </c>
      <c r="AL120" s="777"/>
      <c r="AM120" s="777"/>
      <c r="AN120" s="777"/>
      <c r="AO120" s="778"/>
      <c r="AP120" s="821" t="s">
        <v>129</v>
      </c>
      <c r="AQ120" s="822"/>
      <c r="AR120" s="822"/>
      <c r="AS120" s="822"/>
      <c r="AT120" s="823"/>
      <c r="AU120" s="877" t="s">
        <v>460</v>
      </c>
      <c r="AV120" s="878"/>
      <c r="AW120" s="878"/>
      <c r="AX120" s="878"/>
      <c r="AY120" s="879"/>
      <c r="AZ120" s="857" t="s">
        <v>461</v>
      </c>
      <c r="BA120" s="805"/>
      <c r="BB120" s="805"/>
      <c r="BC120" s="805"/>
      <c r="BD120" s="805"/>
      <c r="BE120" s="805"/>
      <c r="BF120" s="805"/>
      <c r="BG120" s="805"/>
      <c r="BH120" s="805"/>
      <c r="BI120" s="805"/>
      <c r="BJ120" s="805"/>
      <c r="BK120" s="805"/>
      <c r="BL120" s="805"/>
      <c r="BM120" s="805"/>
      <c r="BN120" s="805"/>
      <c r="BO120" s="805"/>
      <c r="BP120" s="806"/>
      <c r="BQ120" s="858">
        <v>2571253</v>
      </c>
      <c r="BR120" s="839"/>
      <c r="BS120" s="839"/>
      <c r="BT120" s="839"/>
      <c r="BU120" s="839"/>
      <c r="BV120" s="839">
        <v>3604061</v>
      </c>
      <c r="BW120" s="839"/>
      <c r="BX120" s="839"/>
      <c r="BY120" s="839"/>
      <c r="BZ120" s="839"/>
      <c r="CA120" s="839">
        <v>5678719</v>
      </c>
      <c r="CB120" s="839"/>
      <c r="CC120" s="839"/>
      <c r="CD120" s="839"/>
      <c r="CE120" s="839"/>
      <c r="CF120" s="863">
        <v>45.4</v>
      </c>
      <c r="CG120" s="864"/>
      <c r="CH120" s="864"/>
      <c r="CI120" s="864"/>
      <c r="CJ120" s="864"/>
      <c r="CK120" s="865" t="s">
        <v>462</v>
      </c>
      <c r="CL120" s="849"/>
      <c r="CM120" s="849"/>
      <c r="CN120" s="849"/>
      <c r="CO120" s="850"/>
      <c r="CP120" s="869" t="s">
        <v>407</v>
      </c>
      <c r="CQ120" s="870"/>
      <c r="CR120" s="870"/>
      <c r="CS120" s="870"/>
      <c r="CT120" s="870"/>
      <c r="CU120" s="870"/>
      <c r="CV120" s="870"/>
      <c r="CW120" s="870"/>
      <c r="CX120" s="870"/>
      <c r="CY120" s="870"/>
      <c r="CZ120" s="870"/>
      <c r="DA120" s="870"/>
      <c r="DB120" s="870"/>
      <c r="DC120" s="870"/>
      <c r="DD120" s="870"/>
      <c r="DE120" s="870"/>
      <c r="DF120" s="871"/>
      <c r="DG120" s="858">
        <v>5792484</v>
      </c>
      <c r="DH120" s="839"/>
      <c r="DI120" s="839"/>
      <c r="DJ120" s="839"/>
      <c r="DK120" s="839"/>
      <c r="DL120" s="839">
        <v>5614448</v>
      </c>
      <c r="DM120" s="839"/>
      <c r="DN120" s="839"/>
      <c r="DO120" s="839"/>
      <c r="DP120" s="839"/>
      <c r="DQ120" s="839">
        <v>5096291</v>
      </c>
      <c r="DR120" s="839"/>
      <c r="DS120" s="839"/>
      <c r="DT120" s="839"/>
      <c r="DU120" s="839"/>
      <c r="DV120" s="840">
        <v>40.799999999999997</v>
      </c>
      <c r="DW120" s="840"/>
      <c r="DX120" s="840"/>
      <c r="DY120" s="840"/>
      <c r="DZ120" s="841"/>
    </row>
    <row r="121" spans="1:130" s="212" customFormat="1" ht="26.25" customHeight="1">
      <c r="A121" s="817"/>
      <c r="B121" s="818"/>
      <c r="C121" s="860" t="s">
        <v>463</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6" t="s">
        <v>432</v>
      </c>
      <c r="AB121" s="777"/>
      <c r="AC121" s="777"/>
      <c r="AD121" s="777"/>
      <c r="AE121" s="778"/>
      <c r="AF121" s="779" t="s">
        <v>129</v>
      </c>
      <c r="AG121" s="777"/>
      <c r="AH121" s="777"/>
      <c r="AI121" s="777"/>
      <c r="AJ121" s="778"/>
      <c r="AK121" s="779" t="s">
        <v>129</v>
      </c>
      <c r="AL121" s="777"/>
      <c r="AM121" s="777"/>
      <c r="AN121" s="777"/>
      <c r="AO121" s="778"/>
      <c r="AP121" s="821" t="s">
        <v>129</v>
      </c>
      <c r="AQ121" s="822"/>
      <c r="AR121" s="822"/>
      <c r="AS121" s="822"/>
      <c r="AT121" s="823"/>
      <c r="AU121" s="880"/>
      <c r="AV121" s="881"/>
      <c r="AW121" s="881"/>
      <c r="AX121" s="881"/>
      <c r="AY121" s="882"/>
      <c r="AZ121" s="812" t="s">
        <v>464</v>
      </c>
      <c r="BA121" s="749"/>
      <c r="BB121" s="749"/>
      <c r="BC121" s="749"/>
      <c r="BD121" s="749"/>
      <c r="BE121" s="749"/>
      <c r="BF121" s="749"/>
      <c r="BG121" s="749"/>
      <c r="BH121" s="749"/>
      <c r="BI121" s="749"/>
      <c r="BJ121" s="749"/>
      <c r="BK121" s="749"/>
      <c r="BL121" s="749"/>
      <c r="BM121" s="749"/>
      <c r="BN121" s="749"/>
      <c r="BO121" s="749"/>
      <c r="BP121" s="750"/>
      <c r="BQ121" s="813">
        <v>5298330</v>
      </c>
      <c r="BR121" s="814"/>
      <c r="BS121" s="814"/>
      <c r="BT121" s="814"/>
      <c r="BU121" s="814"/>
      <c r="BV121" s="814">
        <v>5390191</v>
      </c>
      <c r="BW121" s="814"/>
      <c r="BX121" s="814"/>
      <c r="BY121" s="814"/>
      <c r="BZ121" s="814"/>
      <c r="CA121" s="814">
        <v>5117644</v>
      </c>
      <c r="CB121" s="814"/>
      <c r="CC121" s="814"/>
      <c r="CD121" s="814"/>
      <c r="CE121" s="814"/>
      <c r="CF121" s="872">
        <v>40.9</v>
      </c>
      <c r="CG121" s="873"/>
      <c r="CH121" s="873"/>
      <c r="CI121" s="873"/>
      <c r="CJ121" s="873"/>
      <c r="CK121" s="866"/>
      <c r="CL121" s="852"/>
      <c r="CM121" s="852"/>
      <c r="CN121" s="852"/>
      <c r="CO121" s="853"/>
      <c r="CP121" s="832" t="s">
        <v>465</v>
      </c>
      <c r="CQ121" s="833"/>
      <c r="CR121" s="833"/>
      <c r="CS121" s="833"/>
      <c r="CT121" s="833"/>
      <c r="CU121" s="833"/>
      <c r="CV121" s="833"/>
      <c r="CW121" s="833"/>
      <c r="CX121" s="833"/>
      <c r="CY121" s="833"/>
      <c r="CZ121" s="833"/>
      <c r="DA121" s="833"/>
      <c r="DB121" s="833"/>
      <c r="DC121" s="833"/>
      <c r="DD121" s="833"/>
      <c r="DE121" s="833"/>
      <c r="DF121" s="834"/>
      <c r="DG121" s="813">
        <v>5154962</v>
      </c>
      <c r="DH121" s="814"/>
      <c r="DI121" s="814"/>
      <c r="DJ121" s="814"/>
      <c r="DK121" s="814"/>
      <c r="DL121" s="814">
        <v>4841143</v>
      </c>
      <c r="DM121" s="814"/>
      <c r="DN121" s="814"/>
      <c r="DO121" s="814"/>
      <c r="DP121" s="814"/>
      <c r="DQ121" s="814">
        <v>4417148</v>
      </c>
      <c r="DR121" s="814"/>
      <c r="DS121" s="814"/>
      <c r="DT121" s="814"/>
      <c r="DU121" s="814"/>
      <c r="DV121" s="791">
        <v>35.299999999999997</v>
      </c>
      <c r="DW121" s="791"/>
      <c r="DX121" s="791"/>
      <c r="DY121" s="791"/>
      <c r="DZ121" s="792"/>
    </row>
    <row r="122" spans="1:130" s="212" customFormat="1" ht="26.25" customHeight="1">
      <c r="A122" s="817"/>
      <c r="B122" s="818"/>
      <c r="C122" s="812" t="s">
        <v>446</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76" t="s">
        <v>432</v>
      </c>
      <c r="AB122" s="777"/>
      <c r="AC122" s="777"/>
      <c r="AD122" s="777"/>
      <c r="AE122" s="778"/>
      <c r="AF122" s="779" t="s">
        <v>129</v>
      </c>
      <c r="AG122" s="777"/>
      <c r="AH122" s="777"/>
      <c r="AI122" s="777"/>
      <c r="AJ122" s="778"/>
      <c r="AK122" s="779" t="s">
        <v>432</v>
      </c>
      <c r="AL122" s="777"/>
      <c r="AM122" s="777"/>
      <c r="AN122" s="777"/>
      <c r="AO122" s="778"/>
      <c r="AP122" s="821" t="s">
        <v>129</v>
      </c>
      <c r="AQ122" s="822"/>
      <c r="AR122" s="822"/>
      <c r="AS122" s="822"/>
      <c r="AT122" s="823"/>
      <c r="AU122" s="880"/>
      <c r="AV122" s="881"/>
      <c r="AW122" s="881"/>
      <c r="AX122" s="881"/>
      <c r="AY122" s="882"/>
      <c r="AZ122" s="835" t="s">
        <v>466</v>
      </c>
      <c r="BA122" s="836"/>
      <c r="BB122" s="836"/>
      <c r="BC122" s="836"/>
      <c r="BD122" s="836"/>
      <c r="BE122" s="836"/>
      <c r="BF122" s="836"/>
      <c r="BG122" s="836"/>
      <c r="BH122" s="836"/>
      <c r="BI122" s="836"/>
      <c r="BJ122" s="836"/>
      <c r="BK122" s="836"/>
      <c r="BL122" s="836"/>
      <c r="BM122" s="836"/>
      <c r="BN122" s="836"/>
      <c r="BO122" s="836"/>
      <c r="BP122" s="837"/>
      <c r="BQ122" s="876">
        <v>19616251</v>
      </c>
      <c r="BR122" s="842"/>
      <c r="BS122" s="842"/>
      <c r="BT122" s="842"/>
      <c r="BU122" s="842"/>
      <c r="BV122" s="842">
        <v>19441840</v>
      </c>
      <c r="BW122" s="842"/>
      <c r="BX122" s="842"/>
      <c r="BY122" s="842"/>
      <c r="BZ122" s="842"/>
      <c r="CA122" s="842">
        <v>19099984</v>
      </c>
      <c r="CB122" s="842"/>
      <c r="CC122" s="842"/>
      <c r="CD122" s="842"/>
      <c r="CE122" s="842"/>
      <c r="CF122" s="843">
        <v>152.80000000000001</v>
      </c>
      <c r="CG122" s="844"/>
      <c r="CH122" s="844"/>
      <c r="CI122" s="844"/>
      <c r="CJ122" s="844"/>
      <c r="CK122" s="866"/>
      <c r="CL122" s="852"/>
      <c r="CM122" s="852"/>
      <c r="CN122" s="852"/>
      <c r="CO122" s="853"/>
      <c r="CP122" s="832" t="s">
        <v>408</v>
      </c>
      <c r="CQ122" s="833"/>
      <c r="CR122" s="833"/>
      <c r="CS122" s="833"/>
      <c r="CT122" s="833"/>
      <c r="CU122" s="833"/>
      <c r="CV122" s="833"/>
      <c r="CW122" s="833"/>
      <c r="CX122" s="833"/>
      <c r="CY122" s="833"/>
      <c r="CZ122" s="833"/>
      <c r="DA122" s="833"/>
      <c r="DB122" s="833"/>
      <c r="DC122" s="833"/>
      <c r="DD122" s="833"/>
      <c r="DE122" s="833"/>
      <c r="DF122" s="834"/>
      <c r="DG122" s="813">
        <v>16889</v>
      </c>
      <c r="DH122" s="814"/>
      <c r="DI122" s="814"/>
      <c r="DJ122" s="814"/>
      <c r="DK122" s="814"/>
      <c r="DL122" s="814">
        <v>17168</v>
      </c>
      <c r="DM122" s="814"/>
      <c r="DN122" s="814"/>
      <c r="DO122" s="814"/>
      <c r="DP122" s="814"/>
      <c r="DQ122" s="814">
        <v>17755</v>
      </c>
      <c r="DR122" s="814"/>
      <c r="DS122" s="814"/>
      <c r="DT122" s="814"/>
      <c r="DU122" s="814"/>
      <c r="DV122" s="791">
        <v>0.1</v>
      </c>
      <c r="DW122" s="791"/>
      <c r="DX122" s="791"/>
      <c r="DY122" s="791"/>
      <c r="DZ122" s="792"/>
    </row>
    <row r="123" spans="1:130" s="212" customFormat="1" ht="26.25" customHeight="1">
      <c r="A123" s="817"/>
      <c r="B123" s="818"/>
      <c r="C123" s="812" t="s">
        <v>452</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76" t="s">
        <v>129</v>
      </c>
      <c r="AB123" s="777"/>
      <c r="AC123" s="777"/>
      <c r="AD123" s="777"/>
      <c r="AE123" s="778"/>
      <c r="AF123" s="779" t="s">
        <v>129</v>
      </c>
      <c r="AG123" s="777"/>
      <c r="AH123" s="777"/>
      <c r="AI123" s="777"/>
      <c r="AJ123" s="778"/>
      <c r="AK123" s="779" t="s">
        <v>129</v>
      </c>
      <c r="AL123" s="777"/>
      <c r="AM123" s="777"/>
      <c r="AN123" s="777"/>
      <c r="AO123" s="778"/>
      <c r="AP123" s="821" t="s">
        <v>129</v>
      </c>
      <c r="AQ123" s="822"/>
      <c r="AR123" s="822"/>
      <c r="AS123" s="822"/>
      <c r="AT123" s="823"/>
      <c r="AU123" s="883"/>
      <c r="AV123" s="884"/>
      <c r="AW123" s="884"/>
      <c r="AX123" s="884"/>
      <c r="AY123" s="884"/>
      <c r="AZ123" s="233" t="s">
        <v>186</v>
      </c>
      <c r="BA123" s="233"/>
      <c r="BB123" s="233"/>
      <c r="BC123" s="233"/>
      <c r="BD123" s="233"/>
      <c r="BE123" s="233"/>
      <c r="BF123" s="233"/>
      <c r="BG123" s="233"/>
      <c r="BH123" s="233"/>
      <c r="BI123" s="233"/>
      <c r="BJ123" s="233"/>
      <c r="BK123" s="233"/>
      <c r="BL123" s="233"/>
      <c r="BM123" s="233"/>
      <c r="BN123" s="233"/>
      <c r="BO123" s="874" t="s">
        <v>467</v>
      </c>
      <c r="BP123" s="875"/>
      <c r="BQ123" s="829">
        <v>27485834</v>
      </c>
      <c r="BR123" s="830"/>
      <c r="BS123" s="830"/>
      <c r="BT123" s="830"/>
      <c r="BU123" s="830"/>
      <c r="BV123" s="830">
        <v>28436092</v>
      </c>
      <c r="BW123" s="830"/>
      <c r="BX123" s="830"/>
      <c r="BY123" s="830"/>
      <c r="BZ123" s="830"/>
      <c r="CA123" s="830">
        <v>29896347</v>
      </c>
      <c r="CB123" s="830"/>
      <c r="CC123" s="830"/>
      <c r="CD123" s="830"/>
      <c r="CE123" s="830"/>
      <c r="CF123" s="745"/>
      <c r="CG123" s="746"/>
      <c r="CH123" s="746"/>
      <c r="CI123" s="746"/>
      <c r="CJ123" s="831"/>
      <c r="CK123" s="866"/>
      <c r="CL123" s="852"/>
      <c r="CM123" s="852"/>
      <c r="CN123" s="852"/>
      <c r="CO123" s="853"/>
      <c r="CP123" s="832" t="s">
        <v>403</v>
      </c>
      <c r="CQ123" s="833"/>
      <c r="CR123" s="833"/>
      <c r="CS123" s="833"/>
      <c r="CT123" s="833"/>
      <c r="CU123" s="833"/>
      <c r="CV123" s="833"/>
      <c r="CW123" s="833"/>
      <c r="CX123" s="833"/>
      <c r="CY123" s="833"/>
      <c r="CZ123" s="833"/>
      <c r="DA123" s="833"/>
      <c r="DB123" s="833"/>
      <c r="DC123" s="833"/>
      <c r="DD123" s="833"/>
      <c r="DE123" s="833"/>
      <c r="DF123" s="834"/>
      <c r="DG123" s="776" t="s">
        <v>129</v>
      </c>
      <c r="DH123" s="777"/>
      <c r="DI123" s="777"/>
      <c r="DJ123" s="777"/>
      <c r="DK123" s="778"/>
      <c r="DL123" s="779" t="s">
        <v>129</v>
      </c>
      <c r="DM123" s="777"/>
      <c r="DN123" s="777"/>
      <c r="DO123" s="777"/>
      <c r="DP123" s="778"/>
      <c r="DQ123" s="779" t="s">
        <v>129</v>
      </c>
      <c r="DR123" s="777"/>
      <c r="DS123" s="777"/>
      <c r="DT123" s="777"/>
      <c r="DU123" s="778"/>
      <c r="DV123" s="821" t="s">
        <v>129</v>
      </c>
      <c r="DW123" s="822"/>
      <c r="DX123" s="822"/>
      <c r="DY123" s="822"/>
      <c r="DZ123" s="823"/>
    </row>
    <row r="124" spans="1:130" s="212" customFormat="1" ht="26.25" customHeight="1" thickBot="1">
      <c r="A124" s="817"/>
      <c r="B124" s="818"/>
      <c r="C124" s="812" t="s">
        <v>455</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76" t="s">
        <v>129</v>
      </c>
      <c r="AB124" s="777"/>
      <c r="AC124" s="777"/>
      <c r="AD124" s="777"/>
      <c r="AE124" s="778"/>
      <c r="AF124" s="779" t="s">
        <v>129</v>
      </c>
      <c r="AG124" s="777"/>
      <c r="AH124" s="777"/>
      <c r="AI124" s="777"/>
      <c r="AJ124" s="778"/>
      <c r="AK124" s="779" t="s">
        <v>129</v>
      </c>
      <c r="AL124" s="777"/>
      <c r="AM124" s="777"/>
      <c r="AN124" s="777"/>
      <c r="AO124" s="778"/>
      <c r="AP124" s="821" t="s">
        <v>129</v>
      </c>
      <c r="AQ124" s="822"/>
      <c r="AR124" s="822"/>
      <c r="AS124" s="822"/>
      <c r="AT124" s="823"/>
      <c r="AU124" s="824" t="s">
        <v>468</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v>27.7</v>
      </c>
      <c r="BR124" s="828"/>
      <c r="BS124" s="828"/>
      <c r="BT124" s="828"/>
      <c r="BU124" s="828"/>
      <c r="BV124" s="828">
        <v>18.2</v>
      </c>
      <c r="BW124" s="828"/>
      <c r="BX124" s="828"/>
      <c r="BY124" s="828"/>
      <c r="BZ124" s="828"/>
      <c r="CA124" s="828">
        <v>2</v>
      </c>
      <c r="CB124" s="828"/>
      <c r="CC124" s="828"/>
      <c r="CD124" s="828"/>
      <c r="CE124" s="828"/>
      <c r="CF124" s="723"/>
      <c r="CG124" s="724"/>
      <c r="CH124" s="724"/>
      <c r="CI124" s="724"/>
      <c r="CJ124" s="859"/>
      <c r="CK124" s="867"/>
      <c r="CL124" s="867"/>
      <c r="CM124" s="867"/>
      <c r="CN124" s="867"/>
      <c r="CO124" s="868"/>
      <c r="CP124" s="832" t="s">
        <v>469</v>
      </c>
      <c r="CQ124" s="833"/>
      <c r="CR124" s="833"/>
      <c r="CS124" s="833"/>
      <c r="CT124" s="833"/>
      <c r="CU124" s="833"/>
      <c r="CV124" s="833"/>
      <c r="CW124" s="833"/>
      <c r="CX124" s="833"/>
      <c r="CY124" s="833"/>
      <c r="CZ124" s="833"/>
      <c r="DA124" s="833"/>
      <c r="DB124" s="833"/>
      <c r="DC124" s="833"/>
      <c r="DD124" s="833"/>
      <c r="DE124" s="833"/>
      <c r="DF124" s="834"/>
      <c r="DG124" s="760" t="s">
        <v>129</v>
      </c>
      <c r="DH124" s="761"/>
      <c r="DI124" s="761"/>
      <c r="DJ124" s="761"/>
      <c r="DK124" s="762"/>
      <c r="DL124" s="763" t="s">
        <v>129</v>
      </c>
      <c r="DM124" s="761"/>
      <c r="DN124" s="761"/>
      <c r="DO124" s="761"/>
      <c r="DP124" s="762"/>
      <c r="DQ124" s="763" t="s">
        <v>129</v>
      </c>
      <c r="DR124" s="761"/>
      <c r="DS124" s="761"/>
      <c r="DT124" s="761"/>
      <c r="DU124" s="762"/>
      <c r="DV124" s="845" t="s">
        <v>129</v>
      </c>
      <c r="DW124" s="846"/>
      <c r="DX124" s="846"/>
      <c r="DY124" s="846"/>
      <c r="DZ124" s="847"/>
    </row>
    <row r="125" spans="1:130" s="212" customFormat="1" ht="26.25" customHeight="1">
      <c r="A125" s="817"/>
      <c r="B125" s="818"/>
      <c r="C125" s="812" t="s">
        <v>457</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76" t="s">
        <v>129</v>
      </c>
      <c r="AB125" s="777"/>
      <c r="AC125" s="777"/>
      <c r="AD125" s="777"/>
      <c r="AE125" s="778"/>
      <c r="AF125" s="779" t="s">
        <v>129</v>
      </c>
      <c r="AG125" s="777"/>
      <c r="AH125" s="777"/>
      <c r="AI125" s="777"/>
      <c r="AJ125" s="778"/>
      <c r="AK125" s="779" t="s">
        <v>129</v>
      </c>
      <c r="AL125" s="777"/>
      <c r="AM125" s="777"/>
      <c r="AN125" s="777"/>
      <c r="AO125" s="778"/>
      <c r="AP125" s="821" t="s">
        <v>129</v>
      </c>
      <c r="AQ125" s="822"/>
      <c r="AR125" s="822"/>
      <c r="AS125" s="822"/>
      <c r="AT125" s="823"/>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48" t="s">
        <v>470</v>
      </c>
      <c r="CL125" s="849"/>
      <c r="CM125" s="849"/>
      <c r="CN125" s="849"/>
      <c r="CO125" s="850"/>
      <c r="CP125" s="857" t="s">
        <v>471</v>
      </c>
      <c r="CQ125" s="805"/>
      <c r="CR125" s="805"/>
      <c r="CS125" s="805"/>
      <c r="CT125" s="805"/>
      <c r="CU125" s="805"/>
      <c r="CV125" s="805"/>
      <c r="CW125" s="805"/>
      <c r="CX125" s="805"/>
      <c r="CY125" s="805"/>
      <c r="CZ125" s="805"/>
      <c r="DA125" s="805"/>
      <c r="DB125" s="805"/>
      <c r="DC125" s="805"/>
      <c r="DD125" s="805"/>
      <c r="DE125" s="805"/>
      <c r="DF125" s="806"/>
      <c r="DG125" s="858" t="s">
        <v>129</v>
      </c>
      <c r="DH125" s="839"/>
      <c r="DI125" s="839"/>
      <c r="DJ125" s="839"/>
      <c r="DK125" s="839"/>
      <c r="DL125" s="839" t="s">
        <v>129</v>
      </c>
      <c r="DM125" s="839"/>
      <c r="DN125" s="839"/>
      <c r="DO125" s="839"/>
      <c r="DP125" s="839"/>
      <c r="DQ125" s="839" t="s">
        <v>129</v>
      </c>
      <c r="DR125" s="839"/>
      <c r="DS125" s="839"/>
      <c r="DT125" s="839"/>
      <c r="DU125" s="839"/>
      <c r="DV125" s="840" t="s">
        <v>129</v>
      </c>
      <c r="DW125" s="840"/>
      <c r="DX125" s="840"/>
      <c r="DY125" s="840"/>
      <c r="DZ125" s="841"/>
    </row>
    <row r="126" spans="1:130" s="212" customFormat="1" ht="26.25" customHeight="1" thickBot="1">
      <c r="A126" s="817"/>
      <c r="B126" s="818"/>
      <c r="C126" s="812" t="s">
        <v>459</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76" t="s">
        <v>129</v>
      </c>
      <c r="AB126" s="777"/>
      <c r="AC126" s="777"/>
      <c r="AD126" s="777"/>
      <c r="AE126" s="778"/>
      <c r="AF126" s="779" t="s">
        <v>129</v>
      </c>
      <c r="AG126" s="777"/>
      <c r="AH126" s="777"/>
      <c r="AI126" s="777"/>
      <c r="AJ126" s="778"/>
      <c r="AK126" s="779" t="s">
        <v>129</v>
      </c>
      <c r="AL126" s="777"/>
      <c r="AM126" s="777"/>
      <c r="AN126" s="777"/>
      <c r="AO126" s="778"/>
      <c r="AP126" s="821" t="s">
        <v>129</v>
      </c>
      <c r="AQ126" s="822"/>
      <c r="AR126" s="822"/>
      <c r="AS126" s="822"/>
      <c r="AT126" s="823"/>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51"/>
      <c r="CL126" s="852"/>
      <c r="CM126" s="852"/>
      <c r="CN126" s="852"/>
      <c r="CO126" s="853"/>
      <c r="CP126" s="812" t="s">
        <v>472</v>
      </c>
      <c r="CQ126" s="749"/>
      <c r="CR126" s="749"/>
      <c r="CS126" s="749"/>
      <c r="CT126" s="749"/>
      <c r="CU126" s="749"/>
      <c r="CV126" s="749"/>
      <c r="CW126" s="749"/>
      <c r="CX126" s="749"/>
      <c r="CY126" s="749"/>
      <c r="CZ126" s="749"/>
      <c r="DA126" s="749"/>
      <c r="DB126" s="749"/>
      <c r="DC126" s="749"/>
      <c r="DD126" s="749"/>
      <c r="DE126" s="749"/>
      <c r="DF126" s="750"/>
      <c r="DG126" s="813" t="s">
        <v>129</v>
      </c>
      <c r="DH126" s="814"/>
      <c r="DI126" s="814"/>
      <c r="DJ126" s="814"/>
      <c r="DK126" s="814"/>
      <c r="DL126" s="814" t="s">
        <v>129</v>
      </c>
      <c r="DM126" s="814"/>
      <c r="DN126" s="814"/>
      <c r="DO126" s="814"/>
      <c r="DP126" s="814"/>
      <c r="DQ126" s="814" t="s">
        <v>129</v>
      </c>
      <c r="DR126" s="814"/>
      <c r="DS126" s="814"/>
      <c r="DT126" s="814"/>
      <c r="DU126" s="814"/>
      <c r="DV126" s="791" t="s">
        <v>129</v>
      </c>
      <c r="DW126" s="791"/>
      <c r="DX126" s="791"/>
      <c r="DY126" s="791"/>
      <c r="DZ126" s="792"/>
    </row>
    <row r="127" spans="1:130" s="212" customFormat="1" ht="26.25" customHeight="1">
      <c r="A127" s="819"/>
      <c r="B127" s="820"/>
      <c r="C127" s="835" t="s">
        <v>473</v>
      </c>
      <c r="D127" s="836"/>
      <c r="E127" s="836"/>
      <c r="F127" s="836"/>
      <c r="G127" s="836"/>
      <c r="H127" s="836"/>
      <c r="I127" s="836"/>
      <c r="J127" s="836"/>
      <c r="K127" s="836"/>
      <c r="L127" s="836"/>
      <c r="M127" s="836"/>
      <c r="N127" s="836"/>
      <c r="O127" s="836"/>
      <c r="P127" s="836"/>
      <c r="Q127" s="836"/>
      <c r="R127" s="836"/>
      <c r="S127" s="836"/>
      <c r="T127" s="836"/>
      <c r="U127" s="836"/>
      <c r="V127" s="836"/>
      <c r="W127" s="836"/>
      <c r="X127" s="836"/>
      <c r="Y127" s="836"/>
      <c r="Z127" s="837"/>
      <c r="AA127" s="776" t="s">
        <v>129</v>
      </c>
      <c r="AB127" s="777"/>
      <c r="AC127" s="777"/>
      <c r="AD127" s="777"/>
      <c r="AE127" s="778"/>
      <c r="AF127" s="779" t="s">
        <v>129</v>
      </c>
      <c r="AG127" s="777"/>
      <c r="AH127" s="777"/>
      <c r="AI127" s="777"/>
      <c r="AJ127" s="778"/>
      <c r="AK127" s="779" t="s">
        <v>129</v>
      </c>
      <c r="AL127" s="777"/>
      <c r="AM127" s="777"/>
      <c r="AN127" s="777"/>
      <c r="AO127" s="778"/>
      <c r="AP127" s="821" t="s">
        <v>129</v>
      </c>
      <c r="AQ127" s="822"/>
      <c r="AR127" s="822"/>
      <c r="AS127" s="822"/>
      <c r="AT127" s="823"/>
      <c r="AU127" s="214"/>
      <c r="AV127" s="214"/>
      <c r="AW127" s="214"/>
      <c r="AX127" s="838" t="s">
        <v>474</v>
      </c>
      <c r="AY127" s="809"/>
      <c r="AZ127" s="809"/>
      <c r="BA127" s="809"/>
      <c r="BB127" s="809"/>
      <c r="BC127" s="809"/>
      <c r="BD127" s="809"/>
      <c r="BE127" s="810"/>
      <c r="BF127" s="808" t="s">
        <v>475</v>
      </c>
      <c r="BG127" s="809"/>
      <c r="BH127" s="809"/>
      <c r="BI127" s="809"/>
      <c r="BJ127" s="809"/>
      <c r="BK127" s="809"/>
      <c r="BL127" s="810"/>
      <c r="BM127" s="808" t="s">
        <v>476</v>
      </c>
      <c r="BN127" s="809"/>
      <c r="BO127" s="809"/>
      <c r="BP127" s="809"/>
      <c r="BQ127" s="809"/>
      <c r="BR127" s="809"/>
      <c r="BS127" s="810"/>
      <c r="BT127" s="808" t="s">
        <v>477</v>
      </c>
      <c r="BU127" s="809"/>
      <c r="BV127" s="809"/>
      <c r="BW127" s="809"/>
      <c r="BX127" s="809"/>
      <c r="BY127" s="809"/>
      <c r="BZ127" s="811"/>
      <c r="CA127" s="214"/>
      <c r="CB127" s="214"/>
      <c r="CC127" s="214"/>
      <c r="CD127" s="237"/>
      <c r="CE127" s="237"/>
      <c r="CF127" s="237"/>
      <c r="CG127" s="214"/>
      <c r="CH127" s="214"/>
      <c r="CI127" s="214"/>
      <c r="CJ127" s="236"/>
      <c r="CK127" s="851"/>
      <c r="CL127" s="852"/>
      <c r="CM127" s="852"/>
      <c r="CN127" s="852"/>
      <c r="CO127" s="853"/>
      <c r="CP127" s="812" t="s">
        <v>478</v>
      </c>
      <c r="CQ127" s="749"/>
      <c r="CR127" s="749"/>
      <c r="CS127" s="749"/>
      <c r="CT127" s="749"/>
      <c r="CU127" s="749"/>
      <c r="CV127" s="749"/>
      <c r="CW127" s="749"/>
      <c r="CX127" s="749"/>
      <c r="CY127" s="749"/>
      <c r="CZ127" s="749"/>
      <c r="DA127" s="749"/>
      <c r="DB127" s="749"/>
      <c r="DC127" s="749"/>
      <c r="DD127" s="749"/>
      <c r="DE127" s="749"/>
      <c r="DF127" s="750"/>
      <c r="DG127" s="813" t="s">
        <v>129</v>
      </c>
      <c r="DH127" s="814"/>
      <c r="DI127" s="814"/>
      <c r="DJ127" s="814"/>
      <c r="DK127" s="814"/>
      <c r="DL127" s="814" t="s">
        <v>129</v>
      </c>
      <c r="DM127" s="814"/>
      <c r="DN127" s="814"/>
      <c r="DO127" s="814"/>
      <c r="DP127" s="814"/>
      <c r="DQ127" s="814" t="s">
        <v>129</v>
      </c>
      <c r="DR127" s="814"/>
      <c r="DS127" s="814"/>
      <c r="DT127" s="814"/>
      <c r="DU127" s="814"/>
      <c r="DV127" s="791" t="s">
        <v>129</v>
      </c>
      <c r="DW127" s="791"/>
      <c r="DX127" s="791"/>
      <c r="DY127" s="791"/>
      <c r="DZ127" s="792"/>
    </row>
    <row r="128" spans="1:130" s="212" customFormat="1" ht="26.25" customHeight="1" thickBot="1">
      <c r="A128" s="793" t="s">
        <v>479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480</v>
      </c>
      <c r="X128" s="795"/>
      <c r="Y128" s="795"/>
      <c r="Z128" s="796"/>
      <c r="AA128" s="797">
        <v>262691</v>
      </c>
      <c r="AB128" s="798"/>
      <c r="AC128" s="798"/>
      <c r="AD128" s="798"/>
      <c r="AE128" s="799"/>
      <c r="AF128" s="800">
        <v>260681</v>
      </c>
      <c r="AG128" s="798"/>
      <c r="AH128" s="798"/>
      <c r="AI128" s="798"/>
      <c r="AJ128" s="799"/>
      <c r="AK128" s="800">
        <v>255283</v>
      </c>
      <c r="AL128" s="798"/>
      <c r="AM128" s="798"/>
      <c r="AN128" s="798"/>
      <c r="AO128" s="799"/>
      <c r="AP128" s="801"/>
      <c r="AQ128" s="802"/>
      <c r="AR128" s="802"/>
      <c r="AS128" s="802"/>
      <c r="AT128" s="803"/>
      <c r="AU128" s="214"/>
      <c r="AV128" s="214"/>
      <c r="AW128" s="214"/>
      <c r="AX128" s="804" t="s">
        <v>481</v>
      </c>
      <c r="AY128" s="805"/>
      <c r="AZ128" s="805"/>
      <c r="BA128" s="805"/>
      <c r="BB128" s="805"/>
      <c r="BC128" s="805"/>
      <c r="BD128" s="805"/>
      <c r="BE128" s="806"/>
      <c r="BF128" s="783" t="s">
        <v>129</v>
      </c>
      <c r="BG128" s="784"/>
      <c r="BH128" s="784"/>
      <c r="BI128" s="784"/>
      <c r="BJ128" s="784"/>
      <c r="BK128" s="784"/>
      <c r="BL128" s="807"/>
      <c r="BM128" s="783">
        <v>12.85</v>
      </c>
      <c r="BN128" s="784"/>
      <c r="BO128" s="784"/>
      <c r="BP128" s="784"/>
      <c r="BQ128" s="784"/>
      <c r="BR128" s="784"/>
      <c r="BS128" s="807"/>
      <c r="BT128" s="783">
        <v>20</v>
      </c>
      <c r="BU128" s="784"/>
      <c r="BV128" s="784"/>
      <c r="BW128" s="784"/>
      <c r="BX128" s="784"/>
      <c r="BY128" s="784"/>
      <c r="BZ128" s="785"/>
      <c r="CA128" s="237"/>
      <c r="CB128" s="237"/>
      <c r="CC128" s="237"/>
      <c r="CD128" s="237"/>
      <c r="CE128" s="237"/>
      <c r="CF128" s="237"/>
      <c r="CG128" s="214"/>
      <c r="CH128" s="214"/>
      <c r="CI128" s="214"/>
      <c r="CJ128" s="236"/>
      <c r="CK128" s="854"/>
      <c r="CL128" s="855"/>
      <c r="CM128" s="855"/>
      <c r="CN128" s="855"/>
      <c r="CO128" s="856"/>
      <c r="CP128" s="786" t="s">
        <v>482</v>
      </c>
      <c r="CQ128" s="727"/>
      <c r="CR128" s="727"/>
      <c r="CS128" s="727"/>
      <c r="CT128" s="727"/>
      <c r="CU128" s="727"/>
      <c r="CV128" s="727"/>
      <c r="CW128" s="727"/>
      <c r="CX128" s="727"/>
      <c r="CY128" s="727"/>
      <c r="CZ128" s="727"/>
      <c r="DA128" s="727"/>
      <c r="DB128" s="727"/>
      <c r="DC128" s="727"/>
      <c r="DD128" s="727"/>
      <c r="DE128" s="727"/>
      <c r="DF128" s="728"/>
      <c r="DG128" s="787" t="s">
        <v>129</v>
      </c>
      <c r="DH128" s="788"/>
      <c r="DI128" s="788"/>
      <c r="DJ128" s="788"/>
      <c r="DK128" s="788"/>
      <c r="DL128" s="788" t="s">
        <v>129</v>
      </c>
      <c r="DM128" s="788"/>
      <c r="DN128" s="788"/>
      <c r="DO128" s="788"/>
      <c r="DP128" s="788"/>
      <c r="DQ128" s="788" t="s">
        <v>129</v>
      </c>
      <c r="DR128" s="788"/>
      <c r="DS128" s="788"/>
      <c r="DT128" s="788"/>
      <c r="DU128" s="788"/>
      <c r="DV128" s="789" t="s">
        <v>129</v>
      </c>
      <c r="DW128" s="789"/>
      <c r="DX128" s="789"/>
      <c r="DY128" s="789"/>
      <c r="DZ128" s="790"/>
    </row>
    <row r="129" spans="1:131" s="212" customFormat="1" ht="26.25" customHeight="1">
      <c r="A129" s="771" t="s">
        <v>106</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483</v>
      </c>
      <c r="X129" s="774"/>
      <c r="Y129" s="774"/>
      <c r="Z129" s="775"/>
      <c r="AA129" s="776">
        <v>12967684</v>
      </c>
      <c r="AB129" s="777"/>
      <c r="AC129" s="777"/>
      <c r="AD129" s="777"/>
      <c r="AE129" s="778"/>
      <c r="AF129" s="779">
        <v>13351507</v>
      </c>
      <c r="AG129" s="777"/>
      <c r="AH129" s="777"/>
      <c r="AI129" s="777"/>
      <c r="AJ129" s="778"/>
      <c r="AK129" s="779">
        <v>14068150</v>
      </c>
      <c r="AL129" s="777"/>
      <c r="AM129" s="777"/>
      <c r="AN129" s="777"/>
      <c r="AO129" s="778"/>
      <c r="AP129" s="780"/>
      <c r="AQ129" s="781"/>
      <c r="AR129" s="781"/>
      <c r="AS129" s="781"/>
      <c r="AT129" s="782"/>
      <c r="AU129" s="215"/>
      <c r="AV129" s="215"/>
      <c r="AW129" s="215"/>
      <c r="AX129" s="748" t="s">
        <v>484</v>
      </c>
      <c r="AY129" s="749"/>
      <c r="AZ129" s="749"/>
      <c r="BA129" s="749"/>
      <c r="BB129" s="749"/>
      <c r="BC129" s="749"/>
      <c r="BD129" s="749"/>
      <c r="BE129" s="750"/>
      <c r="BF129" s="767" t="s">
        <v>129</v>
      </c>
      <c r="BG129" s="768"/>
      <c r="BH129" s="768"/>
      <c r="BI129" s="768"/>
      <c r="BJ129" s="768"/>
      <c r="BK129" s="768"/>
      <c r="BL129" s="769"/>
      <c r="BM129" s="767">
        <v>17.850000000000001</v>
      </c>
      <c r="BN129" s="768"/>
      <c r="BO129" s="768"/>
      <c r="BP129" s="768"/>
      <c r="BQ129" s="768"/>
      <c r="BR129" s="768"/>
      <c r="BS129" s="769"/>
      <c r="BT129" s="767">
        <v>30</v>
      </c>
      <c r="BU129" s="768"/>
      <c r="BV129" s="768"/>
      <c r="BW129" s="768"/>
      <c r="BX129" s="768"/>
      <c r="BY129" s="768"/>
      <c r="BZ129" s="770"/>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c r="A130" s="771" t="s">
        <v>485</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486</v>
      </c>
      <c r="X130" s="774"/>
      <c r="Y130" s="774"/>
      <c r="Z130" s="775"/>
      <c r="AA130" s="776">
        <v>1556116</v>
      </c>
      <c r="AB130" s="777"/>
      <c r="AC130" s="777"/>
      <c r="AD130" s="777"/>
      <c r="AE130" s="778"/>
      <c r="AF130" s="779">
        <v>1556107</v>
      </c>
      <c r="AG130" s="777"/>
      <c r="AH130" s="777"/>
      <c r="AI130" s="777"/>
      <c r="AJ130" s="778"/>
      <c r="AK130" s="779">
        <v>1570349</v>
      </c>
      <c r="AL130" s="777"/>
      <c r="AM130" s="777"/>
      <c r="AN130" s="777"/>
      <c r="AO130" s="778"/>
      <c r="AP130" s="780"/>
      <c r="AQ130" s="781"/>
      <c r="AR130" s="781"/>
      <c r="AS130" s="781"/>
      <c r="AT130" s="782"/>
      <c r="AU130" s="215"/>
      <c r="AV130" s="215"/>
      <c r="AW130" s="215"/>
      <c r="AX130" s="748" t="s">
        <v>487</v>
      </c>
      <c r="AY130" s="749"/>
      <c r="AZ130" s="749"/>
      <c r="BA130" s="749"/>
      <c r="BB130" s="749"/>
      <c r="BC130" s="749"/>
      <c r="BD130" s="749"/>
      <c r="BE130" s="750"/>
      <c r="BF130" s="751">
        <v>4</v>
      </c>
      <c r="BG130" s="752"/>
      <c r="BH130" s="752"/>
      <c r="BI130" s="752"/>
      <c r="BJ130" s="752"/>
      <c r="BK130" s="752"/>
      <c r="BL130" s="753"/>
      <c r="BM130" s="751">
        <v>25</v>
      </c>
      <c r="BN130" s="752"/>
      <c r="BO130" s="752"/>
      <c r="BP130" s="752"/>
      <c r="BQ130" s="752"/>
      <c r="BR130" s="752"/>
      <c r="BS130" s="753"/>
      <c r="BT130" s="751">
        <v>35</v>
      </c>
      <c r="BU130" s="752"/>
      <c r="BV130" s="752"/>
      <c r="BW130" s="752"/>
      <c r="BX130" s="752"/>
      <c r="BY130" s="752"/>
      <c r="BZ130" s="75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c r="A131" s="755"/>
      <c r="B131" s="756"/>
      <c r="C131" s="756"/>
      <c r="D131" s="756"/>
      <c r="E131" s="756"/>
      <c r="F131" s="756"/>
      <c r="G131" s="756"/>
      <c r="H131" s="756"/>
      <c r="I131" s="756"/>
      <c r="J131" s="756"/>
      <c r="K131" s="756"/>
      <c r="L131" s="756"/>
      <c r="M131" s="756"/>
      <c r="N131" s="756"/>
      <c r="O131" s="756"/>
      <c r="P131" s="756"/>
      <c r="Q131" s="756"/>
      <c r="R131" s="756"/>
      <c r="S131" s="756"/>
      <c r="T131" s="756"/>
      <c r="U131" s="756"/>
      <c r="V131" s="756"/>
      <c r="W131" s="757" t="s">
        <v>488</v>
      </c>
      <c r="X131" s="758"/>
      <c r="Y131" s="758"/>
      <c r="Z131" s="759"/>
      <c r="AA131" s="760">
        <v>11411568</v>
      </c>
      <c r="AB131" s="761"/>
      <c r="AC131" s="761"/>
      <c r="AD131" s="761"/>
      <c r="AE131" s="762"/>
      <c r="AF131" s="763">
        <v>11795400</v>
      </c>
      <c r="AG131" s="761"/>
      <c r="AH131" s="761"/>
      <c r="AI131" s="761"/>
      <c r="AJ131" s="762"/>
      <c r="AK131" s="763">
        <v>12497801</v>
      </c>
      <c r="AL131" s="761"/>
      <c r="AM131" s="761"/>
      <c r="AN131" s="761"/>
      <c r="AO131" s="762"/>
      <c r="AP131" s="764"/>
      <c r="AQ131" s="765"/>
      <c r="AR131" s="765"/>
      <c r="AS131" s="765"/>
      <c r="AT131" s="766"/>
      <c r="AU131" s="215"/>
      <c r="AV131" s="215"/>
      <c r="AW131" s="215"/>
      <c r="AX131" s="726" t="s">
        <v>489</v>
      </c>
      <c r="AY131" s="727"/>
      <c r="AZ131" s="727"/>
      <c r="BA131" s="727"/>
      <c r="BB131" s="727"/>
      <c r="BC131" s="727"/>
      <c r="BD131" s="727"/>
      <c r="BE131" s="728"/>
      <c r="BF131" s="729">
        <v>2</v>
      </c>
      <c r="BG131" s="730"/>
      <c r="BH131" s="730"/>
      <c r="BI131" s="730"/>
      <c r="BJ131" s="730"/>
      <c r="BK131" s="730"/>
      <c r="BL131" s="731"/>
      <c r="BM131" s="729">
        <v>350</v>
      </c>
      <c r="BN131" s="730"/>
      <c r="BO131" s="730"/>
      <c r="BP131" s="730"/>
      <c r="BQ131" s="730"/>
      <c r="BR131" s="730"/>
      <c r="BS131" s="731"/>
      <c r="BT131" s="732"/>
      <c r="BU131" s="733"/>
      <c r="BV131" s="733"/>
      <c r="BW131" s="733"/>
      <c r="BX131" s="733"/>
      <c r="BY131" s="733"/>
      <c r="BZ131" s="734"/>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c r="A132" s="735" t="s">
        <v>490</v>
      </c>
      <c r="B132" s="736"/>
      <c r="C132" s="736"/>
      <c r="D132" s="736"/>
      <c r="E132" s="736"/>
      <c r="F132" s="736"/>
      <c r="G132" s="736"/>
      <c r="H132" s="736"/>
      <c r="I132" s="736"/>
      <c r="J132" s="736"/>
      <c r="K132" s="736"/>
      <c r="L132" s="736"/>
      <c r="M132" s="736"/>
      <c r="N132" s="736"/>
      <c r="O132" s="736"/>
      <c r="P132" s="736"/>
      <c r="Q132" s="736"/>
      <c r="R132" s="736"/>
      <c r="S132" s="736"/>
      <c r="T132" s="736"/>
      <c r="U132" s="736"/>
      <c r="V132" s="739" t="s">
        <v>491</v>
      </c>
      <c r="W132" s="739"/>
      <c r="X132" s="739"/>
      <c r="Y132" s="739"/>
      <c r="Z132" s="740"/>
      <c r="AA132" s="741">
        <v>4.1253401810000003</v>
      </c>
      <c r="AB132" s="742"/>
      <c r="AC132" s="742"/>
      <c r="AD132" s="742"/>
      <c r="AE132" s="743"/>
      <c r="AF132" s="744">
        <v>3.9654780679999999</v>
      </c>
      <c r="AG132" s="742"/>
      <c r="AH132" s="742"/>
      <c r="AI132" s="742"/>
      <c r="AJ132" s="743"/>
      <c r="AK132" s="744">
        <v>3.9449980039999999</v>
      </c>
      <c r="AL132" s="742"/>
      <c r="AM132" s="742"/>
      <c r="AN132" s="742"/>
      <c r="AO132" s="743"/>
      <c r="AP132" s="745"/>
      <c r="AQ132" s="746"/>
      <c r="AR132" s="746"/>
      <c r="AS132" s="746"/>
      <c r="AT132" s="747"/>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c r="A133" s="737"/>
      <c r="B133" s="738"/>
      <c r="C133" s="738"/>
      <c r="D133" s="738"/>
      <c r="E133" s="738"/>
      <c r="F133" s="738"/>
      <c r="G133" s="738"/>
      <c r="H133" s="738"/>
      <c r="I133" s="738"/>
      <c r="J133" s="738"/>
      <c r="K133" s="738"/>
      <c r="L133" s="738"/>
      <c r="M133" s="738"/>
      <c r="N133" s="738"/>
      <c r="O133" s="738"/>
      <c r="P133" s="738"/>
      <c r="Q133" s="738"/>
      <c r="R133" s="738"/>
      <c r="S133" s="738"/>
      <c r="T133" s="738"/>
      <c r="U133" s="738"/>
      <c r="V133" s="718" t="s">
        <v>492</v>
      </c>
      <c r="W133" s="718"/>
      <c r="X133" s="718"/>
      <c r="Y133" s="718"/>
      <c r="Z133" s="719"/>
      <c r="AA133" s="720">
        <v>4.5</v>
      </c>
      <c r="AB133" s="721"/>
      <c r="AC133" s="721"/>
      <c r="AD133" s="721"/>
      <c r="AE133" s="722"/>
      <c r="AF133" s="720">
        <v>4.0999999999999996</v>
      </c>
      <c r="AG133" s="721"/>
      <c r="AH133" s="721"/>
      <c r="AI133" s="721"/>
      <c r="AJ133" s="722"/>
      <c r="AK133" s="720">
        <v>4</v>
      </c>
      <c r="AL133" s="721"/>
      <c r="AM133" s="721"/>
      <c r="AN133" s="721"/>
      <c r="AO133" s="722"/>
      <c r="AP133" s="723"/>
      <c r="AQ133" s="724"/>
      <c r="AR133" s="724"/>
      <c r="AS133" s="724"/>
      <c r="AT133" s="725"/>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JeTWwzRi2b3qNAsrbA812q/4lQrZZMn9AJBZ52NJe2RBLaCI+p6Eh6YdhQ9KwBeGv5yAWp9QbfNYDWn+CxZntw==" saltValue="kXALT3fUwFXlDQQ2nmiFw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cols>
    <col min="1" max="120" width="2.75" style="242" customWidth="1"/>
    <col min="121" max="121" width="0" style="241" hidden="1" customWidth="1"/>
    <col min="122" max="16384" width="9" style="241" hidden="1"/>
  </cols>
  <sheetData>
    <row r="1" spans="1:120">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row r="3" spans="1:120"/>
    <row r="4" spans="1:120"/>
    <row r="5" spans="1:120"/>
    <row r="6" spans="1:120"/>
    <row r="7" spans="1:120"/>
    <row r="8" spans="1:120"/>
    <row r="9" spans="1:120"/>
    <row r="10" spans="1:120"/>
    <row r="11" spans="1:120"/>
    <row r="12" spans="1:120"/>
    <row r="13" spans="1:120"/>
    <row r="14" spans="1:120"/>
    <row r="15" spans="1:120"/>
    <row r="16" spans="1:120">
      <c r="DP16" s="241"/>
    </row>
    <row r="17" spans="119:120">
      <c r="DP17" s="241"/>
    </row>
    <row r="18" spans="119:120"/>
    <row r="19" spans="119:120"/>
    <row r="20" spans="119:120">
      <c r="DO20" s="241"/>
      <c r="DP20" s="241"/>
    </row>
    <row r="21" spans="119:120">
      <c r="DP21" s="241"/>
    </row>
    <row r="22" spans="119:120"/>
    <row r="23" spans="119:120">
      <c r="DO23" s="241"/>
      <c r="DP23" s="241"/>
    </row>
    <row r="24" spans="119:120">
      <c r="DP24" s="241"/>
    </row>
    <row r="25" spans="119:120">
      <c r="DP25" s="241"/>
    </row>
    <row r="26" spans="119:120">
      <c r="DO26" s="241"/>
      <c r="DP26" s="241"/>
    </row>
    <row r="27" spans="119:120"/>
    <row r="28" spans="119:120">
      <c r="DO28" s="241"/>
      <c r="DP28" s="241"/>
    </row>
    <row r="29" spans="119:120">
      <c r="DP29" s="241"/>
    </row>
    <row r="30" spans="119:120"/>
    <row r="31" spans="119:120">
      <c r="DO31" s="241"/>
      <c r="DP31" s="241"/>
    </row>
    <row r="32" spans="119:120"/>
    <row r="33" spans="98:120">
      <c r="DO33" s="241"/>
      <c r="DP33" s="241"/>
    </row>
    <row r="34" spans="98:120">
      <c r="DM34" s="241"/>
    </row>
    <row r="35" spans="98:120">
      <c r="CT35" s="241"/>
      <c r="CU35" s="241"/>
      <c r="CV35" s="241"/>
      <c r="CY35" s="241"/>
      <c r="CZ35" s="241"/>
      <c r="DA35" s="241"/>
      <c r="DD35" s="241"/>
      <c r="DE35" s="241"/>
      <c r="DF35" s="241"/>
      <c r="DI35" s="241"/>
      <c r="DJ35" s="241"/>
      <c r="DK35" s="241"/>
      <c r="DM35" s="241"/>
      <c r="DN35" s="241"/>
      <c r="DO35" s="241"/>
      <c r="DP35" s="241"/>
    </row>
    <row r="36" spans="98:120"/>
    <row r="37" spans="98:120">
      <c r="CW37" s="241"/>
      <c r="DB37" s="241"/>
      <c r="DG37" s="241"/>
      <c r="DL37" s="241"/>
      <c r="DP37" s="241"/>
    </row>
    <row r="38" spans="98:120">
      <c r="CT38" s="241"/>
      <c r="CU38" s="241"/>
      <c r="CV38" s="241"/>
      <c r="CW38" s="241"/>
      <c r="CY38" s="241"/>
      <c r="CZ38" s="241"/>
      <c r="DA38" s="241"/>
      <c r="DB38" s="241"/>
      <c r="DD38" s="241"/>
      <c r="DE38" s="241"/>
      <c r="DF38" s="241"/>
      <c r="DG38" s="241"/>
      <c r="DI38" s="241"/>
      <c r="DJ38" s="241"/>
      <c r="DK38" s="241"/>
      <c r="DL38" s="241"/>
      <c r="DN38" s="241"/>
      <c r="DO38" s="241"/>
      <c r="DP38" s="241"/>
    </row>
    <row r="39" spans="98:120"/>
    <row r="40" spans="98:120"/>
    <row r="41" spans="98:120"/>
    <row r="42" spans="98:120"/>
    <row r="43" spans="98:120"/>
    <row r="44" spans="98:120"/>
    <row r="45" spans="98:120"/>
    <row r="46" spans="98:120"/>
    <row r="47" spans="98:120"/>
    <row r="48" spans="98:120"/>
    <row r="49" spans="22:120">
      <c r="DN49" s="241"/>
      <c r="DO49" s="241"/>
      <c r="DP49" s="24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41"/>
      <c r="CS63" s="241"/>
      <c r="CX63" s="241"/>
      <c r="DC63" s="241"/>
      <c r="DH63" s="241"/>
    </row>
    <row r="64" spans="22:120">
      <c r="V64" s="241"/>
    </row>
    <row r="65" spans="15:120">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c r="Q66" s="241"/>
      <c r="S66" s="241"/>
      <c r="U66" s="241"/>
      <c r="DM66" s="241"/>
    </row>
    <row r="67" spans="15:120">
      <c r="O67" s="241"/>
      <c r="P67" s="241"/>
      <c r="R67" s="241"/>
      <c r="T67" s="241"/>
      <c r="Y67" s="241"/>
      <c r="CT67" s="241"/>
      <c r="CV67" s="241"/>
      <c r="CW67" s="241"/>
      <c r="CY67" s="241"/>
      <c r="DA67" s="241"/>
      <c r="DB67" s="241"/>
      <c r="DD67" s="241"/>
      <c r="DF67" s="241"/>
      <c r="DG67" s="241"/>
      <c r="DI67" s="241"/>
      <c r="DK67" s="241"/>
      <c r="DL67" s="241"/>
      <c r="DN67" s="241"/>
      <c r="DO67" s="241"/>
      <c r="DP67" s="241"/>
    </row>
    <row r="68" spans="15:120"/>
    <row r="69" spans="15:120"/>
    <row r="70" spans="15:120"/>
    <row r="71" spans="15:120"/>
    <row r="72" spans="15:120">
      <c r="DP72" s="241"/>
    </row>
    <row r="73" spans="15:120">
      <c r="DP73" s="24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41"/>
      <c r="CX96" s="241"/>
      <c r="DC96" s="241"/>
      <c r="DH96" s="241"/>
    </row>
    <row r="97" spans="24:120">
      <c r="CS97" s="241"/>
      <c r="CX97" s="241"/>
      <c r="DC97" s="241"/>
      <c r="DH97" s="241"/>
      <c r="DP97" s="242" t="s">
        <v>493</v>
      </c>
    </row>
    <row r="98" spans="24:120" hidden="1">
      <c r="CS98" s="241"/>
      <c r="CX98" s="241"/>
      <c r="DC98" s="241"/>
      <c r="DH98" s="241"/>
    </row>
    <row r="99" spans="24:120" hidden="1">
      <c r="CS99" s="241"/>
      <c r="CX99" s="241"/>
      <c r="DC99" s="241"/>
      <c r="DH99" s="241"/>
    </row>
    <row r="101" spans="24:120" ht="12" hidden="1" customHeight="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c r="CU102" s="241"/>
      <c r="CZ102" s="241"/>
      <c r="DE102" s="241"/>
      <c r="DJ102" s="241"/>
      <c r="DM102" s="241"/>
    </row>
    <row r="103" spans="24:120" hidden="1">
      <c r="CT103" s="241"/>
      <c r="CV103" s="241"/>
      <c r="CW103" s="241"/>
      <c r="CY103" s="241"/>
      <c r="DA103" s="241"/>
      <c r="DB103" s="241"/>
      <c r="DD103" s="241"/>
      <c r="DF103" s="241"/>
      <c r="DG103" s="241"/>
      <c r="DI103" s="241"/>
      <c r="DK103" s="241"/>
      <c r="DL103" s="241"/>
      <c r="DM103" s="241"/>
      <c r="DN103" s="241"/>
      <c r="DO103" s="241"/>
      <c r="DP103" s="241"/>
    </row>
    <row r="104" spans="24:120" hidden="1">
      <c r="CV104" s="241"/>
      <c r="CW104" s="241"/>
      <c r="DA104" s="241"/>
      <c r="DB104" s="241"/>
      <c r="DF104" s="241"/>
      <c r="DG104" s="241"/>
      <c r="DK104" s="241"/>
      <c r="DL104" s="241"/>
      <c r="DN104" s="241"/>
      <c r="DO104" s="241"/>
      <c r="DP104" s="241"/>
    </row>
    <row r="105" spans="24:120" ht="12.75" hidden="1" customHeight="1"/>
  </sheetData>
  <sheetProtection algorithmName="SHA-512" hashValue="6Ke1BWoNrGEEbOfPygZ4KgJWZHvjYqrm2JrbjRf3ivzjzGnGJeRFh/ASp3T4sn2VJcv97TAJ4COb6GMLdgyErw==" saltValue="gKFqDPexvtCnQRxuCkMn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42" customWidth="1"/>
    <col min="117" max="16384" width="9" style="241" hidden="1"/>
  </cols>
  <sheetData>
    <row r="1" spans="2:11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row r="3" spans="2:116"/>
    <row r="4" spans="2:116">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row r="7" spans="2:116"/>
    <row r="8" spans="2:116"/>
    <row r="9" spans="2:116"/>
    <row r="10" spans="2:116"/>
    <row r="11" spans="2:116"/>
    <row r="12" spans="2:116"/>
    <row r="13" spans="2:116"/>
    <row r="14" spans="2:116"/>
    <row r="15" spans="2:116"/>
    <row r="16" spans="2:116"/>
    <row r="17" spans="9:116"/>
    <row r="18" spans="9:116">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row r="20" spans="9:116"/>
    <row r="21" spans="9:116">
      <c r="DL21" s="241"/>
    </row>
    <row r="22" spans="9:116">
      <c r="DI22" s="241"/>
      <c r="DJ22" s="241"/>
      <c r="DK22" s="241"/>
      <c r="DL22" s="241"/>
    </row>
    <row r="23" spans="9:116">
      <c r="CY23" s="241"/>
      <c r="CZ23" s="241"/>
      <c r="DA23" s="241"/>
      <c r="DB23" s="241"/>
      <c r="DC23" s="241"/>
      <c r="DD23" s="241"/>
      <c r="DE23" s="241"/>
      <c r="DF23" s="241"/>
      <c r="DG23" s="241"/>
      <c r="DH23" s="241"/>
      <c r="DI23" s="241"/>
      <c r="DJ23" s="241"/>
      <c r="DK23" s="241"/>
      <c r="DL23" s="241"/>
    </row>
    <row r="24" spans="9:116"/>
    <row r="25" spans="9:116"/>
    <row r="26" spans="9:116"/>
    <row r="27" spans="9:116"/>
    <row r="28" spans="9:116"/>
    <row r="29" spans="9:116"/>
    <row r="30" spans="9:116"/>
    <row r="31" spans="9:116"/>
    <row r="32" spans="9:116"/>
    <row r="33" spans="15:116"/>
    <row r="34" spans="15:116"/>
    <row r="35" spans="15:116">
      <c r="CZ35" s="241"/>
      <c r="DA35" s="241"/>
      <c r="DB35" s="241"/>
      <c r="DC35" s="241"/>
      <c r="DD35" s="241"/>
      <c r="DE35" s="241"/>
      <c r="DF35" s="241"/>
      <c r="DG35" s="241"/>
      <c r="DH35" s="241"/>
      <c r="DI35" s="241"/>
      <c r="DJ35" s="241"/>
      <c r="DK35" s="241"/>
      <c r="DL35" s="241"/>
    </row>
    <row r="36" spans="15:116"/>
    <row r="37" spans="15:116">
      <c r="DL37" s="241"/>
    </row>
    <row r="38" spans="15:116">
      <c r="DI38" s="241"/>
      <c r="DJ38" s="241"/>
      <c r="DK38" s="241"/>
      <c r="DL38" s="241"/>
    </row>
    <row r="39" spans="15:116"/>
    <row r="40" spans="15:116"/>
    <row r="41" spans="15:116"/>
    <row r="42" spans="15:116"/>
    <row r="43" spans="15:116">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c r="DL44" s="241"/>
    </row>
    <row r="45" spans="15:116"/>
    <row r="46" spans="15:116">
      <c r="DA46" s="241"/>
      <c r="DB46" s="241"/>
      <c r="DC46" s="241"/>
      <c r="DD46" s="241"/>
      <c r="DE46" s="241"/>
      <c r="DF46" s="241"/>
      <c r="DG46" s="241"/>
      <c r="DH46" s="241"/>
      <c r="DI46" s="241"/>
      <c r="DJ46" s="241"/>
      <c r="DK46" s="241"/>
      <c r="DL46" s="241"/>
    </row>
    <row r="47" spans="15:116"/>
    <row r="48" spans="15:116"/>
    <row r="49" spans="104:116"/>
    <row r="50" spans="104:116">
      <c r="CZ50" s="241"/>
      <c r="DA50" s="241"/>
      <c r="DB50" s="241"/>
      <c r="DC50" s="241"/>
      <c r="DD50" s="241"/>
      <c r="DE50" s="241"/>
      <c r="DF50" s="241"/>
      <c r="DG50" s="241"/>
      <c r="DH50" s="241"/>
      <c r="DI50" s="241"/>
      <c r="DJ50" s="241"/>
      <c r="DK50" s="241"/>
      <c r="DL50" s="241"/>
    </row>
    <row r="51" spans="104:116"/>
    <row r="52" spans="104:116"/>
    <row r="53" spans="104:116">
      <c r="DL53" s="24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41"/>
      <c r="DD67" s="241"/>
      <c r="DE67" s="241"/>
      <c r="DF67" s="241"/>
      <c r="DG67" s="241"/>
      <c r="DH67" s="241"/>
      <c r="DI67" s="241"/>
      <c r="DJ67" s="241"/>
      <c r="DK67" s="241"/>
      <c r="DL67" s="24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WTxWZewlCzE1MOlvNqVZagtnLf7KKSmNZ4VLYFSaBFQQ7tll3deRlfJ1XYB46t6mHGpKKmvAfXxJiZ6wWJCZQ==" saltValue="vGcUahVe+u1NJezZNA96B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c r="AS1" s="244"/>
      <c r="AT1" s="244"/>
    </row>
    <row r="2" spans="1:46">
      <c r="AS2" s="244"/>
      <c r="AT2" s="244"/>
    </row>
    <row r="3" spans="1:46">
      <c r="AS3" s="244"/>
      <c r="AT3" s="244"/>
    </row>
    <row r="4" spans="1:46">
      <c r="AS4" s="244"/>
      <c r="AT4" s="244"/>
    </row>
    <row r="5" spans="1:46" ht="17.25">
      <c r="A5" s="245" t="s">
        <v>494</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495</v>
      </c>
      <c r="AL6" s="249"/>
      <c r="AM6" s="249"/>
      <c r="AN6" s="249"/>
      <c r="AO6" s="244"/>
      <c r="AP6" s="244"/>
      <c r="AQ6" s="244"/>
      <c r="AR6" s="244"/>
    </row>
    <row r="7" spans="1:46" ht="13.5" customHeight="1">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15" t="s">
        <v>496</v>
      </c>
      <c r="AP7" s="254"/>
      <c r="AQ7" s="255" t="s">
        <v>497</v>
      </c>
      <c r="AR7" s="256"/>
    </row>
    <row r="8" spans="1:46">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16"/>
      <c r="AP8" s="260" t="s">
        <v>498</v>
      </c>
      <c r="AQ8" s="261" t="s">
        <v>499</v>
      </c>
      <c r="AR8" s="262" t="s">
        <v>500</v>
      </c>
    </row>
    <row r="9" spans="1:46">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27" t="s">
        <v>501</v>
      </c>
      <c r="AL9" s="1128"/>
      <c r="AM9" s="1128"/>
      <c r="AN9" s="1129"/>
      <c r="AO9" s="263">
        <v>3732179</v>
      </c>
      <c r="AP9" s="263">
        <v>61206</v>
      </c>
      <c r="AQ9" s="264">
        <v>65025</v>
      </c>
      <c r="AR9" s="265">
        <v>-5.9</v>
      </c>
    </row>
    <row r="10" spans="1:46" ht="13.5" customHeight="1">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27" t="s">
        <v>502</v>
      </c>
      <c r="AL10" s="1128"/>
      <c r="AM10" s="1128"/>
      <c r="AN10" s="1129"/>
      <c r="AO10" s="266">
        <v>35202</v>
      </c>
      <c r="AP10" s="266">
        <v>577</v>
      </c>
      <c r="AQ10" s="267">
        <v>6119</v>
      </c>
      <c r="AR10" s="268">
        <v>-90.6</v>
      </c>
    </row>
    <row r="11" spans="1:46" ht="13.5" customHeight="1">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27" t="s">
        <v>503</v>
      </c>
      <c r="AL11" s="1128"/>
      <c r="AM11" s="1128"/>
      <c r="AN11" s="1129"/>
      <c r="AO11" s="266">
        <v>677152</v>
      </c>
      <c r="AP11" s="266">
        <v>11105</v>
      </c>
      <c r="AQ11" s="267">
        <v>1220</v>
      </c>
      <c r="AR11" s="268">
        <v>810.2</v>
      </c>
    </row>
    <row r="12" spans="1:46" ht="13.5" customHeight="1">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27" t="s">
        <v>504</v>
      </c>
      <c r="AL12" s="1128"/>
      <c r="AM12" s="1128"/>
      <c r="AN12" s="1129"/>
      <c r="AO12" s="266" t="s">
        <v>505</v>
      </c>
      <c r="AP12" s="266" t="s">
        <v>505</v>
      </c>
      <c r="AQ12" s="267">
        <v>12</v>
      </c>
      <c r="AR12" s="268" t="s">
        <v>505</v>
      </c>
    </row>
    <row r="13" spans="1:46" ht="13.5" customHeight="1">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27" t="s">
        <v>506</v>
      </c>
      <c r="AL13" s="1128"/>
      <c r="AM13" s="1128"/>
      <c r="AN13" s="1129"/>
      <c r="AO13" s="266">
        <v>197856</v>
      </c>
      <c r="AP13" s="266">
        <v>3245</v>
      </c>
      <c r="AQ13" s="267">
        <v>2792</v>
      </c>
      <c r="AR13" s="268">
        <v>16.2</v>
      </c>
    </row>
    <row r="14" spans="1:46" ht="13.5" customHeight="1">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27" t="s">
        <v>507</v>
      </c>
      <c r="AL14" s="1128"/>
      <c r="AM14" s="1128"/>
      <c r="AN14" s="1129"/>
      <c r="AO14" s="266">
        <v>91285</v>
      </c>
      <c r="AP14" s="266">
        <v>1497</v>
      </c>
      <c r="AQ14" s="267">
        <v>1408</v>
      </c>
      <c r="AR14" s="268">
        <v>6.3</v>
      </c>
    </row>
    <row r="15" spans="1:46" ht="13.5" customHeight="1">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30" t="s">
        <v>508</v>
      </c>
      <c r="AL15" s="1131"/>
      <c r="AM15" s="1131"/>
      <c r="AN15" s="1132"/>
      <c r="AO15" s="266">
        <v>-213316</v>
      </c>
      <c r="AP15" s="266">
        <v>-3498</v>
      </c>
      <c r="AQ15" s="267">
        <v>-3962</v>
      </c>
      <c r="AR15" s="268">
        <v>-11.7</v>
      </c>
    </row>
    <row r="16" spans="1:46">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30" t="s">
        <v>186</v>
      </c>
      <c r="AL16" s="1131"/>
      <c r="AM16" s="1131"/>
      <c r="AN16" s="1132"/>
      <c r="AO16" s="266">
        <v>4520358</v>
      </c>
      <c r="AP16" s="266">
        <v>74132</v>
      </c>
      <c r="AQ16" s="267">
        <v>72615</v>
      </c>
      <c r="AR16" s="268">
        <v>2.1</v>
      </c>
    </row>
    <row r="17" spans="1:46">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509</v>
      </c>
      <c r="AL19" s="244"/>
      <c r="AM19" s="244"/>
      <c r="AN19" s="244"/>
      <c r="AO19" s="244"/>
      <c r="AP19" s="244"/>
      <c r="AQ19" s="244"/>
      <c r="AR19" s="244"/>
    </row>
    <row r="20" spans="1:46">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510</v>
      </c>
      <c r="AP20" s="275" t="s">
        <v>511</v>
      </c>
      <c r="AQ20" s="276" t="s">
        <v>512</v>
      </c>
      <c r="AR20" s="277"/>
    </row>
    <row r="21" spans="1:46" s="283" customFormat="1">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33" t="s">
        <v>513</v>
      </c>
      <c r="AL21" s="1134"/>
      <c r="AM21" s="1134"/>
      <c r="AN21" s="1135"/>
      <c r="AO21" s="279">
        <v>6.92</v>
      </c>
      <c r="AP21" s="280">
        <v>6.51</v>
      </c>
      <c r="AQ21" s="281">
        <v>0.41</v>
      </c>
      <c r="AR21" s="249"/>
      <c r="AS21" s="282"/>
      <c r="AT21" s="278"/>
    </row>
    <row r="22" spans="1:46" s="283" customFormat="1">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33" t="s">
        <v>514</v>
      </c>
      <c r="AL22" s="1134"/>
      <c r="AM22" s="1134"/>
      <c r="AN22" s="1135"/>
      <c r="AO22" s="284">
        <v>97</v>
      </c>
      <c r="AP22" s="285">
        <v>98.4</v>
      </c>
      <c r="AQ22" s="286">
        <v>-1.4</v>
      </c>
      <c r="AR22" s="270"/>
      <c r="AS22" s="282"/>
      <c r="AT22" s="278"/>
    </row>
    <row r="23" spans="1:46" s="283" customFormat="1">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c r="A26" s="1126" t="s">
        <v>515</v>
      </c>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c r="AT26" s="249"/>
    </row>
    <row r="27" spans="1:46">
      <c r="A27" s="291"/>
      <c r="AO27" s="244"/>
      <c r="AP27" s="244"/>
      <c r="AQ27" s="244"/>
      <c r="AR27" s="244"/>
      <c r="AS27" s="244"/>
      <c r="AT27" s="244"/>
    </row>
    <row r="28" spans="1:46" ht="17.25">
      <c r="A28" s="245" t="s">
        <v>516</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517</v>
      </c>
      <c r="AL29" s="249"/>
      <c r="AM29" s="249"/>
      <c r="AN29" s="249"/>
      <c r="AO29" s="244"/>
      <c r="AP29" s="244"/>
      <c r="AQ29" s="244"/>
      <c r="AR29" s="244"/>
      <c r="AS29" s="293"/>
    </row>
    <row r="30" spans="1:46" ht="13.5" customHeight="1">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15" t="s">
        <v>496</v>
      </c>
      <c r="AP30" s="254"/>
      <c r="AQ30" s="255" t="s">
        <v>497</v>
      </c>
      <c r="AR30" s="256"/>
    </row>
    <row r="31" spans="1:46">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16"/>
      <c r="AP31" s="260" t="s">
        <v>498</v>
      </c>
      <c r="AQ31" s="261" t="s">
        <v>499</v>
      </c>
      <c r="AR31" s="262" t="s">
        <v>500</v>
      </c>
    </row>
    <row r="32" spans="1:46" ht="27" customHeight="1">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17" t="s">
        <v>518</v>
      </c>
      <c r="AL32" s="1118"/>
      <c r="AM32" s="1118"/>
      <c r="AN32" s="1119"/>
      <c r="AO32" s="294">
        <v>1448151</v>
      </c>
      <c r="AP32" s="294">
        <v>23749</v>
      </c>
      <c r="AQ32" s="295">
        <v>34910</v>
      </c>
      <c r="AR32" s="296">
        <v>-32</v>
      </c>
    </row>
    <row r="33" spans="1:46" ht="13.5" customHeight="1">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17" t="s">
        <v>519</v>
      </c>
      <c r="AL33" s="1118"/>
      <c r="AM33" s="1118"/>
      <c r="AN33" s="1119"/>
      <c r="AO33" s="294" t="s">
        <v>505</v>
      </c>
      <c r="AP33" s="294" t="s">
        <v>505</v>
      </c>
      <c r="AQ33" s="295" t="s">
        <v>505</v>
      </c>
      <c r="AR33" s="296" t="s">
        <v>505</v>
      </c>
    </row>
    <row r="34" spans="1:46" ht="27" customHeight="1">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17" t="s">
        <v>520</v>
      </c>
      <c r="AL34" s="1118"/>
      <c r="AM34" s="1118"/>
      <c r="AN34" s="1119"/>
      <c r="AO34" s="294" t="s">
        <v>505</v>
      </c>
      <c r="AP34" s="294" t="s">
        <v>505</v>
      </c>
      <c r="AQ34" s="295">
        <v>4</v>
      </c>
      <c r="AR34" s="296" t="s">
        <v>505</v>
      </c>
    </row>
    <row r="35" spans="1:46" ht="27" customHeight="1">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17" t="s">
        <v>521</v>
      </c>
      <c r="AL35" s="1118"/>
      <c r="AM35" s="1118"/>
      <c r="AN35" s="1119"/>
      <c r="AO35" s="294">
        <v>845859</v>
      </c>
      <c r="AP35" s="294">
        <v>13872</v>
      </c>
      <c r="AQ35" s="295">
        <v>8517</v>
      </c>
      <c r="AR35" s="296">
        <v>62.9</v>
      </c>
    </row>
    <row r="36" spans="1:46" ht="27" customHeight="1">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17" t="s">
        <v>522</v>
      </c>
      <c r="AL36" s="1118"/>
      <c r="AM36" s="1118"/>
      <c r="AN36" s="1119"/>
      <c r="AO36" s="294">
        <v>24660</v>
      </c>
      <c r="AP36" s="294">
        <v>404</v>
      </c>
      <c r="AQ36" s="295">
        <v>1600</v>
      </c>
      <c r="AR36" s="296">
        <v>-74.8</v>
      </c>
    </row>
    <row r="37" spans="1:46" ht="13.5" customHeight="1">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17" t="s">
        <v>523</v>
      </c>
      <c r="AL37" s="1118"/>
      <c r="AM37" s="1118"/>
      <c r="AN37" s="1119"/>
      <c r="AO37" s="294" t="s">
        <v>505</v>
      </c>
      <c r="AP37" s="294" t="s">
        <v>505</v>
      </c>
      <c r="AQ37" s="295">
        <v>1669</v>
      </c>
      <c r="AR37" s="296" t="s">
        <v>505</v>
      </c>
    </row>
    <row r="38" spans="1:46" ht="27" customHeight="1">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20" t="s">
        <v>524</v>
      </c>
      <c r="AL38" s="1121"/>
      <c r="AM38" s="1121"/>
      <c r="AN38" s="1122"/>
      <c r="AO38" s="297" t="s">
        <v>505</v>
      </c>
      <c r="AP38" s="297" t="s">
        <v>505</v>
      </c>
      <c r="AQ38" s="298">
        <v>1</v>
      </c>
      <c r="AR38" s="286" t="s">
        <v>505</v>
      </c>
      <c r="AS38" s="293"/>
    </row>
    <row r="39" spans="1:46">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20" t="s">
        <v>525</v>
      </c>
      <c r="AL39" s="1121"/>
      <c r="AM39" s="1121"/>
      <c r="AN39" s="1122"/>
      <c r="AO39" s="294">
        <v>-255283</v>
      </c>
      <c r="AP39" s="294">
        <v>-4187</v>
      </c>
      <c r="AQ39" s="295">
        <v>-6461</v>
      </c>
      <c r="AR39" s="296">
        <v>-35.200000000000003</v>
      </c>
      <c r="AS39" s="293"/>
    </row>
    <row r="40" spans="1:46" ht="27" customHeight="1">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17" t="s">
        <v>526</v>
      </c>
      <c r="AL40" s="1118"/>
      <c r="AM40" s="1118"/>
      <c r="AN40" s="1119"/>
      <c r="AO40" s="294">
        <v>-1570349</v>
      </c>
      <c r="AP40" s="294">
        <v>-25753</v>
      </c>
      <c r="AQ40" s="295">
        <v>-28321</v>
      </c>
      <c r="AR40" s="296">
        <v>-9.1</v>
      </c>
      <c r="AS40" s="293"/>
    </row>
    <row r="41" spans="1:46">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23" t="s">
        <v>296</v>
      </c>
      <c r="AL41" s="1124"/>
      <c r="AM41" s="1124"/>
      <c r="AN41" s="1125"/>
      <c r="AO41" s="294">
        <v>493038</v>
      </c>
      <c r="AP41" s="294">
        <v>8086</v>
      </c>
      <c r="AQ41" s="295">
        <v>11918</v>
      </c>
      <c r="AR41" s="296">
        <v>-32.200000000000003</v>
      </c>
      <c r="AS41" s="293"/>
    </row>
    <row r="42" spans="1:46">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527</v>
      </c>
      <c r="AL42" s="244"/>
      <c r="AM42" s="244"/>
      <c r="AN42" s="244"/>
      <c r="AO42" s="244"/>
      <c r="AP42" s="244"/>
      <c r="AQ42" s="270"/>
      <c r="AR42" s="270"/>
      <c r="AS42" s="293"/>
    </row>
    <row r="43" spans="1:46">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c r="A47" s="303" t="s">
        <v>528</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529</v>
      </c>
      <c r="AL48" s="304"/>
      <c r="AM48" s="304"/>
      <c r="AN48" s="304"/>
      <c r="AO48" s="304"/>
      <c r="AP48" s="304"/>
      <c r="AQ48" s="305"/>
      <c r="AR48" s="304"/>
    </row>
    <row r="49" spans="1:44" ht="13.5" customHeight="1">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10" t="s">
        <v>496</v>
      </c>
      <c r="AN49" s="1112" t="s">
        <v>530</v>
      </c>
      <c r="AO49" s="1113"/>
      <c r="AP49" s="1113"/>
      <c r="AQ49" s="1113"/>
      <c r="AR49" s="1114"/>
    </row>
    <row r="50" spans="1:44">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11"/>
      <c r="AN50" s="310" t="s">
        <v>531</v>
      </c>
      <c r="AO50" s="311" t="s">
        <v>532</v>
      </c>
      <c r="AP50" s="312" t="s">
        <v>533</v>
      </c>
      <c r="AQ50" s="313" t="s">
        <v>534</v>
      </c>
      <c r="AR50" s="314" t="s">
        <v>535</v>
      </c>
    </row>
    <row r="51" spans="1:44">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536</v>
      </c>
      <c r="AL51" s="307"/>
      <c r="AM51" s="315">
        <v>1110811</v>
      </c>
      <c r="AN51" s="316">
        <v>17567</v>
      </c>
      <c r="AO51" s="317">
        <v>-29.5</v>
      </c>
      <c r="AP51" s="318">
        <v>54110</v>
      </c>
      <c r="AQ51" s="319">
        <v>-5.6</v>
      </c>
      <c r="AR51" s="320">
        <v>-23.9</v>
      </c>
    </row>
    <row r="52" spans="1:44">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537</v>
      </c>
      <c r="AM52" s="323">
        <v>288848</v>
      </c>
      <c r="AN52" s="324">
        <v>4568</v>
      </c>
      <c r="AO52" s="325">
        <v>-61.1</v>
      </c>
      <c r="AP52" s="326">
        <v>30620</v>
      </c>
      <c r="AQ52" s="327">
        <v>-6.6</v>
      </c>
      <c r="AR52" s="328">
        <v>-54.5</v>
      </c>
    </row>
    <row r="53" spans="1:44">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538</v>
      </c>
      <c r="AL53" s="307"/>
      <c r="AM53" s="315">
        <v>1269819</v>
      </c>
      <c r="AN53" s="316">
        <v>20241</v>
      </c>
      <c r="AO53" s="317">
        <v>15.2</v>
      </c>
      <c r="AP53" s="318">
        <v>54684</v>
      </c>
      <c r="AQ53" s="319">
        <v>1.1000000000000001</v>
      </c>
      <c r="AR53" s="320">
        <v>14.1</v>
      </c>
    </row>
    <row r="54" spans="1:44">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537</v>
      </c>
      <c r="AM54" s="323">
        <v>253600</v>
      </c>
      <c r="AN54" s="324">
        <v>4042</v>
      </c>
      <c r="AO54" s="325">
        <v>-11.5</v>
      </c>
      <c r="AP54" s="326">
        <v>32829</v>
      </c>
      <c r="AQ54" s="327">
        <v>7.2</v>
      </c>
      <c r="AR54" s="328">
        <v>-18.7</v>
      </c>
    </row>
    <row r="55" spans="1:44">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539</v>
      </c>
      <c r="AL55" s="307"/>
      <c r="AM55" s="315">
        <v>1694526</v>
      </c>
      <c r="AN55" s="316">
        <v>27179</v>
      </c>
      <c r="AO55" s="317">
        <v>34.299999999999997</v>
      </c>
      <c r="AP55" s="318">
        <v>62383</v>
      </c>
      <c r="AQ55" s="319">
        <v>14.1</v>
      </c>
      <c r="AR55" s="320">
        <v>20.2</v>
      </c>
    </row>
    <row r="56" spans="1:44">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537</v>
      </c>
      <c r="AM56" s="323">
        <v>302611</v>
      </c>
      <c r="AN56" s="324">
        <v>4854</v>
      </c>
      <c r="AO56" s="325">
        <v>20.100000000000001</v>
      </c>
      <c r="AP56" s="326">
        <v>35325</v>
      </c>
      <c r="AQ56" s="327">
        <v>7.6</v>
      </c>
      <c r="AR56" s="328">
        <v>12.5</v>
      </c>
    </row>
    <row r="57" spans="1:44">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540</v>
      </c>
      <c r="AL57" s="307"/>
      <c r="AM57" s="315">
        <v>1440344</v>
      </c>
      <c r="AN57" s="316">
        <v>23335</v>
      </c>
      <c r="AO57" s="317">
        <v>-14.1</v>
      </c>
      <c r="AP57" s="318">
        <v>63812</v>
      </c>
      <c r="AQ57" s="319">
        <v>2.2999999999999998</v>
      </c>
      <c r="AR57" s="320">
        <v>-16.399999999999999</v>
      </c>
    </row>
    <row r="58" spans="1:44">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537</v>
      </c>
      <c r="AM58" s="323">
        <v>502277</v>
      </c>
      <c r="AN58" s="324">
        <v>8137</v>
      </c>
      <c r="AO58" s="325">
        <v>67.599999999999994</v>
      </c>
      <c r="AP58" s="326">
        <v>33848</v>
      </c>
      <c r="AQ58" s="327">
        <v>-4.2</v>
      </c>
      <c r="AR58" s="328">
        <v>71.8</v>
      </c>
    </row>
    <row r="59" spans="1:44">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541</v>
      </c>
      <c r="AL59" s="307"/>
      <c r="AM59" s="315">
        <v>1512490</v>
      </c>
      <c r="AN59" s="316">
        <v>24804</v>
      </c>
      <c r="AO59" s="317">
        <v>6.3</v>
      </c>
      <c r="AP59" s="318">
        <v>45945</v>
      </c>
      <c r="AQ59" s="319">
        <v>-28</v>
      </c>
      <c r="AR59" s="320">
        <v>34.299999999999997</v>
      </c>
    </row>
    <row r="60" spans="1:44">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537</v>
      </c>
      <c r="AM60" s="323">
        <v>491109</v>
      </c>
      <c r="AN60" s="324">
        <v>8054</v>
      </c>
      <c r="AO60" s="325">
        <v>-1</v>
      </c>
      <c r="AP60" s="326">
        <v>25180</v>
      </c>
      <c r="AQ60" s="327">
        <v>-25.6</v>
      </c>
      <c r="AR60" s="328">
        <v>24.6</v>
      </c>
    </row>
    <row r="61" spans="1:44">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542</v>
      </c>
      <c r="AL61" s="329"/>
      <c r="AM61" s="330">
        <v>1405598</v>
      </c>
      <c r="AN61" s="331">
        <v>22625</v>
      </c>
      <c r="AO61" s="332">
        <v>2.4</v>
      </c>
      <c r="AP61" s="333">
        <v>56187</v>
      </c>
      <c r="AQ61" s="334">
        <v>-3.2</v>
      </c>
      <c r="AR61" s="320">
        <v>5.6</v>
      </c>
    </row>
    <row r="62" spans="1:44">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537</v>
      </c>
      <c r="AM62" s="323">
        <v>367689</v>
      </c>
      <c r="AN62" s="324">
        <v>5931</v>
      </c>
      <c r="AO62" s="325">
        <v>2.8</v>
      </c>
      <c r="AP62" s="326">
        <v>31560</v>
      </c>
      <c r="AQ62" s="327">
        <v>-4.3</v>
      </c>
      <c r="AR62" s="328">
        <v>7.1</v>
      </c>
    </row>
    <row r="63" spans="1:44">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c r="AK67" s="244"/>
      <c r="AL67" s="244"/>
      <c r="AM67" s="244"/>
      <c r="AN67" s="244"/>
      <c r="AO67" s="244"/>
      <c r="AP67" s="244"/>
      <c r="AQ67" s="244"/>
      <c r="AR67" s="244"/>
      <c r="AS67" s="244"/>
      <c r="AT67" s="244"/>
    </row>
    <row r="68" spans="1:46" ht="13.5" hidden="1" customHeight="1">
      <c r="AK68" s="244"/>
      <c r="AL68" s="244"/>
      <c r="AM68" s="244"/>
      <c r="AN68" s="244"/>
      <c r="AO68" s="244"/>
      <c r="AP68" s="244"/>
      <c r="AQ68" s="244"/>
      <c r="AR68" s="244"/>
    </row>
    <row r="69" spans="1:46" ht="13.5" hidden="1" customHeight="1">
      <c r="AK69" s="244"/>
      <c r="AL69" s="244"/>
      <c r="AM69" s="244"/>
      <c r="AN69" s="244"/>
      <c r="AO69" s="244"/>
      <c r="AP69" s="244"/>
      <c r="AQ69" s="244"/>
      <c r="AR69" s="244"/>
    </row>
    <row r="70" spans="1:46" hidden="1">
      <c r="AK70" s="244"/>
      <c r="AL70" s="244"/>
      <c r="AM70" s="244"/>
      <c r="AN70" s="244"/>
      <c r="AO70" s="244"/>
      <c r="AP70" s="244"/>
      <c r="AQ70" s="244"/>
      <c r="AR70" s="244"/>
    </row>
    <row r="71" spans="1:46" hidden="1">
      <c r="AK71" s="244"/>
      <c r="AL71" s="244"/>
      <c r="AM71" s="244"/>
      <c r="AN71" s="244"/>
      <c r="AO71" s="244"/>
      <c r="AP71" s="244"/>
      <c r="AQ71" s="244"/>
      <c r="AR71" s="244"/>
    </row>
    <row r="72" spans="1:46" hidden="1">
      <c r="AK72" s="244"/>
      <c r="AL72" s="244"/>
      <c r="AM72" s="244"/>
      <c r="AN72" s="244"/>
      <c r="AO72" s="244"/>
      <c r="AP72" s="244"/>
      <c r="AQ72" s="244"/>
      <c r="AR72" s="244"/>
    </row>
    <row r="73" spans="1:46" hidden="1">
      <c r="AK73" s="244"/>
      <c r="AL73" s="244"/>
      <c r="AM73" s="244"/>
      <c r="AN73" s="244"/>
      <c r="AO73" s="244"/>
      <c r="AP73" s="244"/>
      <c r="AQ73" s="244"/>
      <c r="AR73" s="244"/>
    </row>
  </sheetData>
  <sheetProtection algorithmName="SHA-512" hashValue="T8xmciRoLVXTxlPaHy9K+rrc3FFT03rnO117QVa8V/nGRhXwin/l7gFNHctXyWC8J8SS2DybUZOwRFs7dtpl1w==" saltValue="N9aApjkTzOQKhZ7DGHFkA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42" customWidth="1"/>
    <col min="126" max="16384" width="9" style="241" hidden="1"/>
  </cols>
  <sheetData>
    <row r="1" spans="2:125"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c r="B2" s="241"/>
      <c r="DG2" s="241"/>
    </row>
    <row r="3" spans="2:12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row r="5" spans="2:125"/>
    <row r="6" spans="2:125"/>
    <row r="7" spans="2:125"/>
    <row r="8" spans="2:125"/>
    <row r="9" spans="2:125">
      <c r="DU9" s="241"/>
    </row>
    <row r="10" spans="2:125"/>
    <row r="11" spans="2:125"/>
    <row r="12" spans="2:125"/>
    <row r="13" spans="2:125"/>
    <row r="14" spans="2:125"/>
    <row r="15" spans="2:125"/>
    <row r="16" spans="2:125"/>
    <row r="17" spans="125:125">
      <c r="DU17" s="241"/>
    </row>
    <row r="18" spans="125:125"/>
    <row r="19" spans="125:125"/>
    <row r="20" spans="125:125">
      <c r="DU20" s="241"/>
    </row>
    <row r="21" spans="125:125">
      <c r="DU21" s="241"/>
    </row>
    <row r="22" spans="125:125"/>
    <row r="23" spans="125:125"/>
    <row r="24" spans="125:125"/>
    <row r="25" spans="125:125"/>
    <row r="26" spans="125:125"/>
    <row r="27" spans="125:125"/>
    <row r="28" spans="125:125">
      <c r="DU28" s="241"/>
    </row>
    <row r="29" spans="125:125"/>
    <row r="30" spans="125:125"/>
    <row r="31" spans="125:125"/>
    <row r="32" spans="125:125"/>
    <row r="33" spans="2:125">
      <c r="B33" s="241"/>
      <c r="G33" s="241"/>
      <c r="I33" s="241"/>
    </row>
    <row r="34" spans="2:125">
      <c r="C34" s="241"/>
      <c r="P34" s="241"/>
      <c r="DE34" s="241"/>
      <c r="DH34" s="241"/>
    </row>
    <row r="35" spans="2:125">
      <c r="D35" s="241"/>
      <c r="E35" s="241"/>
      <c r="DG35" s="241"/>
      <c r="DJ35" s="241"/>
      <c r="DP35" s="241"/>
      <c r="DQ35" s="241"/>
      <c r="DR35" s="241"/>
      <c r="DS35" s="241"/>
      <c r="DT35" s="241"/>
      <c r="DU35" s="241"/>
    </row>
    <row r="36" spans="2:12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c r="DU37" s="241"/>
    </row>
    <row r="38" spans="2:125">
      <c r="DT38" s="241"/>
      <c r="DU38" s="241"/>
    </row>
    <row r="39" spans="2:125"/>
    <row r="40" spans="2:125">
      <c r="DH40" s="241"/>
    </row>
    <row r="41" spans="2:125">
      <c r="DE41" s="241"/>
    </row>
    <row r="42" spans="2:125">
      <c r="DG42" s="241"/>
      <c r="DJ42" s="241"/>
    </row>
    <row r="43" spans="2:12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c r="DU44" s="241"/>
    </row>
    <row r="45" spans="2:125"/>
    <row r="46" spans="2:125"/>
    <row r="47" spans="2:125"/>
    <row r="48" spans="2:125">
      <c r="DT48" s="241"/>
      <c r="DU48" s="241"/>
    </row>
    <row r="49" spans="120:125">
      <c r="DU49" s="241"/>
    </row>
    <row r="50" spans="120:125">
      <c r="DU50" s="241"/>
    </row>
    <row r="51" spans="120:125">
      <c r="DP51" s="241"/>
      <c r="DQ51" s="241"/>
      <c r="DR51" s="241"/>
      <c r="DS51" s="241"/>
      <c r="DT51" s="241"/>
      <c r="DU51" s="241"/>
    </row>
    <row r="52" spans="120:125"/>
    <row r="53" spans="120:125"/>
    <row r="54" spans="120:125">
      <c r="DU54" s="241"/>
    </row>
    <row r="55" spans="120:125"/>
    <row r="56" spans="120:125"/>
    <row r="57" spans="120:125"/>
    <row r="58" spans="120:125">
      <c r="DU58" s="241"/>
    </row>
    <row r="59" spans="120:125"/>
    <row r="60" spans="120:125"/>
    <row r="61" spans="120:125"/>
    <row r="62" spans="120:125"/>
    <row r="63" spans="120:125">
      <c r="DU63" s="241"/>
    </row>
    <row r="64" spans="120:125">
      <c r="DT64" s="241"/>
      <c r="DU64" s="241"/>
    </row>
    <row r="65" spans="123:125"/>
    <row r="66" spans="123:125"/>
    <row r="67" spans="123:125"/>
    <row r="68" spans="123:125"/>
    <row r="69" spans="123:125">
      <c r="DS69" s="241"/>
      <c r="DT69" s="241"/>
      <c r="DU69" s="241"/>
    </row>
    <row r="70" spans="123:125"/>
    <row r="71" spans="123:125"/>
    <row r="72" spans="123:125"/>
    <row r="73" spans="123:125"/>
    <row r="74" spans="123:125"/>
    <row r="75" spans="123:125"/>
    <row r="76" spans="123:125"/>
    <row r="77" spans="123:125"/>
    <row r="78" spans="123:125"/>
    <row r="79" spans="123:125"/>
    <row r="80" spans="123:125"/>
    <row r="81" spans="116:125"/>
    <row r="82" spans="116:125">
      <c r="DL82" s="241"/>
    </row>
    <row r="83" spans="116:125">
      <c r="DM83" s="241"/>
      <c r="DN83" s="241"/>
      <c r="DO83" s="241"/>
      <c r="DP83" s="241"/>
      <c r="DQ83" s="241"/>
      <c r="DR83" s="241"/>
      <c r="DS83" s="241"/>
      <c r="DT83" s="241"/>
      <c r="DU83" s="241"/>
    </row>
    <row r="84" spans="116:125"/>
    <row r="85" spans="116:125"/>
    <row r="86" spans="116:125"/>
    <row r="87" spans="116:125"/>
    <row r="88" spans="116:125">
      <c r="DU88" s="241"/>
    </row>
    <row r="89" spans="116:125"/>
    <row r="90" spans="116:125"/>
    <row r="91" spans="116:125"/>
    <row r="92" spans="116:125" ht="13.5" customHeight="1"/>
    <row r="93" spans="116:125" ht="13.5" customHeight="1"/>
    <row r="94" spans="116:125" ht="13.5" customHeight="1">
      <c r="DS94" s="241"/>
      <c r="DT94" s="241"/>
      <c r="DU94" s="241"/>
    </row>
    <row r="95" spans="116:125" ht="13.5" customHeight="1">
      <c r="DU95" s="241"/>
    </row>
    <row r="96" spans="116:125" ht="13.5" customHeight="1"/>
    <row r="97" spans="124:125" ht="13.5" customHeight="1"/>
    <row r="98" spans="124:125" ht="13.5" customHeight="1"/>
    <row r="99" spans="124:125" ht="13.5" customHeight="1"/>
    <row r="100" spans="124:125" ht="13.5" customHeight="1"/>
    <row r="101" spans="124:125" ht="13.5" customHeight="1">
      <c r="DU101" s="241"/>
    </row>
    <row r="102" spans="124:125" ht="13.5" customHeight="1"/>
    <row r="103" spans="124:125" ht="13.5" customHeight="1"/>
    <row r="104" spans="124:125" ht="13.5" customHeight="1">
      <c r="DT104" s="241"/>
      <c r="DU104" s="24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1" t="s">
        <v>544</v>
      </c>
    </row>
    <row r="121" spans="125:125" ht="13.5" hidden="1" customHeight="1">
      <c r="DU121" s="241"/>
    </row>
  </sheetData>
  <sheetProtection algorithmName="SHA-512" hashValue="pnUdOztpUdI/Bvcb/ZhG8ZipJuW1AQ4UMyDzKPU1j/RMSIn4pXsZFmWiX6f7I6qU5CIgl6Q1mE6dQFudes52rA==" saltValue="CxZ/mc3xTy3hrws1wS0hG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42" customWidth="1"/>
    <col min="126" max="142" width="0" style="241" hidden="1" customWidth="1"/>
    <col min="143" max="16384" width="9" style="241" hidden="1"/>
  </cols>
  <sheetData>
    <row r="1" spans="1:125"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c r="B2" s="241"/>
      <c r="T2" s="241"/>
    </row>
    <row r="3" spans="1:12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41"/>
      <c r="G33" s="241"/>
      <c r="I33" s="241"/>
    </row>
    <row r="34" spans="2:125">
      <c r="C34" s="241"/>
      <c r="P34" s="241"/>
      <c r="R34" s="241"/>
      <c r="U34" s="241"/>
    </row>
    <row r="35" spans="2:12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c r="F36" s="241"/>
      <c r="H36" s="241"/>
      <c r="J36" s="241"/>
      <c r="K36" s="241"/>
      <c r="L36" s="241"/>
      <c r="M36" s="241"/>
      <c r="N36" s="241"/>
      <c r="O36" s="241"/>
      <c r="Q36" s="241"/>
      <c r="S36" s="241"/>
      <c r="V36" s="241"/>
    </row>
    <row r="37" spans="2:125"/>
    <row r="38" spans="2:125"/>
    <row r="39" spans="2:125"/>
    <row r="40" spans="2:125">
      <c r="U40" s="241"/>
    </row>
    <row r="41" spans="2:125">
      <c r="R41" s="241"/>
    </row>
    <row r="42" spans="2:12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c r="Q43" s="241"/>
      <c r="S43" s="241"/>
      <c r="V43" s="24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2" t="s">
        <v>545</v>
      </c>
    </row>
  </sheetData>
  <sheetProtection algorithmName="SHA-512" hashValue="CoHId9Zey9+L5C6vZgoZ1SSEQ90oRZiFwNZ/GK2XOM28Y46lxQwKjeYse9YLnsLe8q2FSSinrsCwlY9VgJD6ww==" saltValue="Go5oahKH5hxP4oKsFVt0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136" t="s">
        <v>3</v>
      </c>
      <c r="D47" s="1136"/>
      <c r="E47" s="1137"/>
      <c r="F47" s="11">
        <v>7.4</v>
      </c>
      <c r="G47" s="12">
        <v>8.3000000000000007</v>
      </c>
      <c r="H47" s="12">
        <v>12.96</v>
      </c>
      <c r="I47" s="12">
        <v>18.28</v>
      </c>
      <c r="J47" s="13">
        <v>28.18</v>
      </c>
    </row>
    <row r="48" spans="2:10" ht="57.75" customHeight="1">
      <c r="B48" s="14"/>
      <c r="C48" s="1138" t="s">
        <v>4</v>
      </c>
      <c r="D48" s="1138"/>
      <c r="E48" s="1139"/>
      <c r="F48" s="15">
        <v>7.33</v>
      </c>
      <c r="G48" s="16">
        <v>7.8</v>
      </c>
      <c r="H48" s="16">
        <v>7.87</v>
      </c>
      <c r="I48" s="16">
        <v>8.2100000000000009</v>
      </c>
      <c r="J48" s="17">
        <v>7.16</v>
      </c>
    </row>
    <row r="49" spans="2:10" ht="57.75" customHeight="1" thickBot="1">
      <c r="B49" s="18"/>
      <c r="C49" s="1140" t="s">
        <v>5</v>
      </c>
      <c r="D49" s="1140"/>
      <c r="E49" s="1141"/>
      <c r="F49" s="19" t="s">
        <v>551</v>
      </c>
      <c r="G49" s="20">
        <v>1.42</v>
      </c>
      <c r="H49" s="20">
        <v>5.14</v>
      </c>
      <c r="I49" s="20">
        <v>6.25</v>
      </c>
      <c r="J49" s="21">
        <v>10.199999999999999</v>
      </c>
    </row>
    <row r="50" spans="2:10"/>
  </sheetData>
  <sheetProtection algorithmName="SHA-512" hashValue="x42e8wtZs+lQIqmirE4uolRxr0blI+8j9zGCmtevPpUlksPk3X4CanOrK7WN1cSWL1I9Yz6cxNexlLR1/vBVmg==" saltValue="VL0vtgODGSmlLkWwTpfI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財政課財政グループ（伊藤）</cp:lastModifiedBy>
  <cp:lastPrinted>2023-09-29T06:17:38Z</cp:lastPrinted>
  <dcterms:created xsi:type="dcterms:W3CDTF">2023-02-20T05:41:20Z</dcterms:created>
  <dcterms:modified xsi:type="dcterms:W3CDTF">2023-09-29T06:18:00Z</dcterms:modified>
  <cp:category/>
</cp:coreProperties>
</file>